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960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№6" sheetId="6" r:id="rId6"/>
  </sheets>
  <externalReferences>
    <externalReference r:id="rId9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_xlnm.Print_Area" localSheetId="3">'Додаток 4'!$A$1:$X$34</definedName>
    <definedName name="_xlnm.Print_Area" localSheetId="5">'Додаток №6'!$B$1:$K$39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<sst xmlns="http://schemas.openxmlformats.org/spreadsheetml/2006/main" count="423" uniqueCount="272">
  <si>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</si>
  <si>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</si>
  <si>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</si>
  <si>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</si>
  <si>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</si>
  <si>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</si>
  <si>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</si>
  <si>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</si>
  <si>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</si>
  <si>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</si>
  <si>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</si>
  <si>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</si>
  <si>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</si>
  <si>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</si>
  <si>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</si>
  <si>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</si>
  <si>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</si>
  <si>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</si>
  <si>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Волк Т.Б.</t>
  </si>
  <si>
    <t>(код бюджету)</t>
  </si>
  <si>
    <t>Внесення змін до Додатку 1 до рішення районної ради від 20.12.2019 р. № 722 "Про районний бюджет на 2020 рік"</t>
  </si>
  <si>
    <t>Внесення змін до Додатку 2 до рішення районної ради від 20.12.2019 р. № 722 "Про районний бюджет на 2020 рік"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</si>
  <si>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</si>
  <si>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</si>
  <si>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</si>
  <si>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</si>
  <si>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</si>
  <si>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</si>
  <si>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</si>
  <si>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</si>
  <si>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</si>
  <si>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</si>
  <si>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</si>
  <si>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</si>
  <si>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Внесення змін до Додатку 3 до рішення районної ради від 20.12.2019 р. № 722 "Про районний бюджет на 2020 рік"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</si>
  <si>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</si>
  <si>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</si>
  <si>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</si>
  <si>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</si>
  <si>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</si>
  <si>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</si>
  <si>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</si>
  <si>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</si>
  <si>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</si>
  <si>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</si>
  <si>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</si>
  <si>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</si>
  <si>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</si>
  <si>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Коропська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</si>
  <si>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</si>
  <si>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</si>
  <si>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</si>
  <si>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</si>
  <si>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</si>
  <si>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</si>
  <si>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0133</t>
  </si>
  <si>
    <t>Інша діяльність у сфері державного управління</t>
  </si>
  <si>
    <t>1090</t>
  </si>
  <si>
    <t>0200000</t>
  </si>
  <si>
    <t>0210000</t>
  </si>
  <si>
    <t>0210180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</si>
  <si>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</si>
  <si>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</si>
  <si>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</si>
  <si>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</si>
  <si>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</si>
  <si>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</si>
  <si>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</si>
  <si>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</si>
  <si>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0830</t>
  </si>
  <si>
    <t>0600000</t>
  </si>
  <si>
    <t>Відділ освіти Коропської райдержадміністрації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</si>
  <si>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</si>
  <si>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</si>
  <si>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</si>
  <si>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</si>
  <si>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</si>
  <si>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</si>
  <si>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</si>
  <si>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</si>
  <si>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</si>
  <si>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</si>
  <si>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</si>
  <si>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</si>
  <si>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</si>
  <si>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</si>
  <si>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</si>
  <si>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0800000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</si>
  <si>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</si>
  <si>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</si>
  <si>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</si>
  <si>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</si>
  <si>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</si>
  <si>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</si>
  <si>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</si>
  <si>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</si>
  <si>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</si>
  <si>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</si>
  <si>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</si>
  <si>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</si>
  <si>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1000000</t>
  </si>
  <si>
    <t>1010000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</si>
  <si>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</si>
  <si>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</si>
  <si>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</si>
  <si>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</si>
  <si>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</si>
  <si>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</si>
  <si>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</si>
  <si>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Забезпечення діяльності інших закладів в галузі культури і мистецтва</t>
  </si>
  <si>
    <t>УСЬОГО</t>
  </si>
  <si>
    <t>Внесення змін до Додатку 5 до рішення районної ради від 20.12.2019 р. № 722 "Про районний бюджет на 2020 рік"</t>
  </si>
  <si>
    <t>Міжбюджетні трансферти на 2020 рік</t>
  </si>
  <si>
    <t>( код бюджету)</t>
  </si>
  <si>
    <t>Код бюджету</t>
  </si>
  <si>
    <t>Найменування бюджету одержувача/надавача міжбюджетного трансферту</t>
  </si>
  <si>
    <t>Трансферти з інших місцевих бюджетів</t>
  </si>
  <si>
    <t>Трансферти іншим місцевим бюджетам</t>
  </si>
  <si>
    <t>субвенції</t>
  </si>
  <si>
    <t>інші дотації з місевого бюджету:</t>
  </si>
  <si>
    <t>загальний фонд на :</t>
  </si>
  <si>
    <t>загального фонду на:</t>
  </si>
  <si>
    <t>на забезпечення централізованих заходів з лікування хворих на цукровий та нецукровий діабет</t>
  </si>
  <si>
    <t>на здійснення переданих видатків у сфері охорони здоров`я за рахунок коштів медичної субвенції,</t>
  </si>
  <si>
    <t>на надання державної підтримки особам з особливими освітніми потребами</t>
  </si>
  <si>
    <t>оплату праці з нарахуванням штатним працівникам</t>
  </si>
  <si>
    <t>надання дошкільної освіти</t>
  </si>
  <si>
    <t>забезпечення діяльності будинків культури</t>
  </si>
  <si>
    <t xml:space="preserve">благоустрій території </t>
  </si>
  <si>
    <t>25100000000</t>
  </si>
  <si>
    <t>Обласний бюджет Чернігівської області</t>
  </si>
  <si>
    <t>Коропська селищна рада</t>
  </si>
  <si>
    <t>Розлетівська с/р</t>
  </si>
  <si>
    <t>Внесення змін до додатку 6 до рішення районної ради від 20.12.2019 року № 722 "Про районний бюджет на 2020 рік"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</si>
  <si>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</si>
  <si>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</si>
  <si>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</si>
  <si>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</si>
  <si>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Найменування об’єкта відповідно  до проектно- кошторисної документації </t>
  </si>
  <si>
    <t>Загальна тривалість об'єкта (рік початку і завершення</t>
  </si>
  <si>
    <t>Загальна вартість об'єкта,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</si>
  <si>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</si>
  <si>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</si>
  <si>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 готовності об'єкта на кінець бюджетного періоду, %</t>
  </si>
  <si>
    <t xml:space="preserve">Всього </t>
  </si>
  <si>
    <t>Внесення змін до додатку 7 до рішення районної ради від 20.12.2019 року № 722 "Про районний бюджет на 2020 рік"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</si>
  <si>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</si>
  <si>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 бюджетної програми 
згідно з Типовою програмною класифікацією видатків та кредитування місцевих бюджетів</t>
  </si>
  <si>
    <t>Найменування місцевої (регіональної) програми</t>
  </si>
  <si>
    <t>Дата та номер документу яким затверджено місцеву програму</t>
  </si>
  <si>
    <t xml:space="preserve">Усього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</si>
  <si>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</si>
  <si>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Інша субвенція</t>
  </si>
  <si>
    <t>Охорона здоров'я</t>
  </si>
  <si>
    <t>освіту</t>
  </si>
  <si>
    <t>матеріальну допомогу</t>
  </si>
  <si>
    <t>Мезинська с/р</t>
  </si>
  <si>
    <t>Радичівська с/р</t>
  </si>
  <si>
    <t>Райгородська с/р</t>
  </si>
  <si>
    <t>Деснянська с/р</t>
  </si>
  <si>
    <t>Понорницька с/р</t>
  </si>
  <si>
    <t>Вербівська с/р</t>
  </si>
  <si>
    <t>Крисківська с/р</t>
  </si>
  <si>
    <t>органи самоврядування</t>
  </si>
  <si>
    <t>культуру</t>
  </si>
  <si>
    <t>Програма сприяння розвитку комунальної установи районної ради "Трудовий архів Коропського району" на 2020 рік</t>
  </si>
  <si>
    <t>Районна програма забезпечення населення Коропського району спеціалізованою медичною допомогою 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</si>
  <si>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</si>
  <si>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"Фінансова підтримка громадських організацій інвалідів і ветеранів" на 2016-2020 рр.</t>
  </si>
  <si>
    <t>Фізична культура і спорт</t>
  </si>
  <si>
    <t>Інші галузі</t>
  </si>
  <si>
    <t>1040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</si>
  <si>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</si>
  <si>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</si>
  <si>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</si>
  <si>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</si>
  <si>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Фінансування за рахунок коштів єдиного казначейського рахунку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</si>
  <si>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</si>
  <si>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</si>
  <si>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</si>
  <si>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</si>
  <si>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загальної середньої освіти закладами загальної середньої освіти (у тому числі дошкільними підрозділами(відділеннями, групами</t>
  </si>
  <si>
    <t>Про Програму із забезпечення безкоштовним гарячим харчуванням учнів загальноосвітніх навчальних закладів району з числа дітей 1-4 класів та дітей шкільного віку, батьки яких брали чи беруть безпосередню участь у проведення антитерористичної операції, дітей із сімей переселенців з тимчасово окупованої території України та зони антитерористичної операції, дітей, які потерпіли внаслідок аварії на Чорнобильській АЕС, дітей з малозабезпечених сімей, дітей-сиріт та дітей, позбавлених батьківського піклування, на 2020 рік</t>
  </si>
  <si>
    <t xml:space="preserve">Надання пільг населенню на оплату житлово-комунальних послуг </t>
  </si>
  <si>
    <t>Програма по відшкодуванню витрат організаціям-постачальникам за надані житлово-комунальні послуги, послуги звязку та виплаті готівки інвалідам по зору I та II груп, що проживають у районі, на 2020-2025 роки</t>
  </si>
  <si>
    <t>Програма з відшкодування витрат організаціям-постачальникам за надані житлово-комунальні послуги, послуги звязку та надання матеріальної допомоги сімям військовослужбовців, що загинули, зникли безвісти при виконанні військового обовязку , які проживають на території району на 2020 рік</t>
  </si>
  <si>
    <t>0213242</t>
  </si>
  <si>
    <t>3242</t>
  </si>
  <si>
    <t>Інші заходи у сфері соціального захисту і соціального забезпечення</t>
  </si>
  <si>
    <t>0218420</t>
  </si>
  <si>
    <t>8420</t>
  </si>
  <si>
    <t>Інші заходи у сфері засобів масової інформації</t>
  </si>
  <si>
    <t>Інші заклади  у сфері соціального захисту і соціального забезпечення</t>
  </si>
  <si>
    <t>Програма по наданню матеріальної допомоги громадянам району на 2020 рік</t>
  </si>
  <si>
    <t>Інші заходи  у сфері засобів масової інформації</t>
  </si>
  <si>
    <t>На виконання  цільової Програми               " Висвітлення діяльності органів місцевого самоврядування та виконавчої влади місцевими засобами масової інформації у 2020 році"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</si>
  <si>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</si>
  <si>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</si>
  <si>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Інші субвенції з місцевого бюджету</t>
  </si>
  <si>
    <t>0110180</t>
  </si>
  <si>
    <t>0113242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</si>
  <si>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</si>
  <si>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</si>
  <si>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</si>
  <si>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</si>
  <si>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0212142</t>
  </si>
  <si>
    <t>2142</t>
  </si>
  <si>
    <t>Програми і централізовані заходи боротьби з туберкульозом</t>
  </si>
  <si>
    <t>0212146</t>
  </si>
  <si>
    <t>2146</t>
  </si>
  <si>
    <t>Відшкодування вартості лікарських засобів для лікування окремих захворювань</t>
  </si>
  <si>
    <t>0611162</t>
  </si>
  <si>
    <t>1162</t>
  </si>
  <si>
    <t>Інші програми та заходи у сфері освіти</t>
  </si>
  <si>
    <t>0813032</t>
  </si>
  <si>
    <t>3032</t>
  </si>
  <si>
    <t>1070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</si>
  <si>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</si>
  <si>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</si>
  <si>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</si>
  <si>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</si>
  <si>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</si>
  <si>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</si>
  <si>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</si>
  <si>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</si>
  <si>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</si>
  <si>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</si>
  <si>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</si>
  <si>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</si>
  <si>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Коропська райдержадміністрація</t>
  </si>
  <si>
    <t>Соціальний захист та соціальне забезпечення</t>
  </si>
  <si>
    <t xml:space="preserve">Управління соціального захисту населення Коропської райдержадміністрації </t>
  </si>
  <si>
    <t>Управління соціального захисту населення Коропської райдержадміністрації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</si>
  <si>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</si>
  <si>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Програма проведення заходів щодо відзначення та нагородження громадян, трудових та творчих колективів, представництва керівництва районної державної адміністрації, районної ради та депутатів районної ради в заходах загально державного і місцевого значення на 2020 рік</t>
  </si>
  <si>
    <t>рішення сесії р/ради № 722 від 20.12.2019</t>
  </si>
  <si>
    <t>рішення сесії р/ради № 722 20.12.2019</t>
  </si>
  <si>
    <t>рішення сесії р/ради № 722 від 22.11.2019</t>
  </si>
  <si>
    <t>Первинна медична допомога населенню</t>
  </si>
  <si>
    <t>Програма фінансової підтримки комунального некомерційного підприємства " Коропський районний центр первинної медико-санітарної допомоги" Коропської районної ради на 2020 рік</t>
  </si>
  <si>
    <t>рішення сесії р/ради  № 722 від 20.12.2019</t>
  </si>
  <si>
    <t>Програма протидії захворюванню на туберкульоз на 2019-2020 роки</t>
  </si>
  <si>
    <t>рішення сесії р/ради  №640 від 22.02.2019</t>
  </si>
  <si>
    <t xml:space="preserve">Відшкодування вартості лікарських засобів для лікування окремих захворювань </t>
  </si>
  <si>
    <t>Програма безоплатного та пільгового забезпечення лікарськими засобами у разі амбулаторного лікування окремих груп населення у Коропському районі на 2019 -2020 роки</t>
  </si>
  <si>
    <t>рішення сесії р/ради №588 від 30.11.2018</t>
  </si>
  <si>
    <t xml:space="preserve">рішення сесії р/ради №722 від 20.12.2019 </t>
  </si>
  <si>
    <t>Порядок пільгового проїзду учнів, вихованців та педагогічних працівників району на 2020 рік</t>
  </si>
  <si>
    <t>рішення сесії р/ради №722 від 20.12.2019</t>
  </si>
  <si>
    <t xml:space="preserve">рішення сесії р/ради  №722 від 20.12.2019 </t>
  </si>
  <si>
    <t>Відділ культури і туризму, молоді та спорту Коропської райдержадміністрації</t>
  </si>
  <si>
    <t>Надання пільг окремим категоріям громадян з оплати послуг зв'язку</t>
  </si>
  <si>
    <t>Надання пільг окремим категоріям громадян з оплати послуг зв'язку в 2020 році</t>
  </si>
  <si>
    <t xml:space="preserve">рішення сесії р/ради № 722 від 20.12.2019 </t>
  </si>
  <si>
    <t>Програма "Пільги на медичне обслуговування та надання матеріальної допомоги громадянам, які постраждали внаслідок Чорнобильсьткої катастрофи" на 2020 рік</t>
  </si>
  <si>
    <t>Програма "Пільги на медичне обслуговування та надання матеріальної допомоги громадянам, які постраждали внаслідок Чорнобильської катастрофи" на 2020 рік</t>
  </si>
  <si>
    <t>Програма з відшкодування витрат організаціям-постачальникам за надані житлово-комунальні послуги, послуги звязку та надання матеріальної допомоги сімям військовослужбовців, що загинули, зникли безвісти при виконанні військового обовязку , які проживають на території   Коропського району на 2020 рік</t>
  </si>
  <si>
    <t>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2018-2020 роки</t>
  </si>
  <si>
    <t xml:space="preserve">рішення сесії р/ради №372 від 22.12.2017 </t>
  </si>
  <si>
    <t xml:space="preserve">рішення сесії р/ради №15 від 23.12.2015 </t>
  </si>
  <si>
    <t>Розподіл витрат Коропського районного бюджету на реалізацію місцевих/регіональних програм  у 2020 році</t>
  </si>
  <si>
    <t>видатків  Коропського районного бюджету на 2020 рік</t>
  </si>
  <si>
    <t>ФІНАНСУВАННЯ 
Коропського районного бюджету на 2020 рік</t>
  </si>
  <si>
    <t>ДОХОДИ
Коропського районного бюджету на 2020 рік</t>
  </si>
  <si>
    <t xml:space="preserve"> Придбання житла , як особі з числа дітей-сиріт,  дітей позбавлених батьківського піклування</t>
  </si>
  <si>
    <t>Додаток  1 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</si>
  <si>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2 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</si>
  <si>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3 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</si>
  <si>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4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</si>
  <si>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5 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</si>
  <si>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1 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</si>
  <si>
    <t>Додаток  6                                                                                   до рішення  районної ради  «Про внесення змін до  рішення Коропської районної ради від 22 грудня 2019 року № 722 «Про  районний бюджет на 2020 рік (код бюджету 25308200000)»                                                                                            від 03 лютого 2021 року № 36-VIII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</si>
</sst>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[$€-2]\ ###,000_);[Red]\([$€-2]\ ###,000\)"/>
    <numFmt numFmtId="188" formatCode="[$-422]d\ mmmm\ yyyy&quot; р.&quot;"/>
    <numFmt numFmtId="189" formatCode="0.000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2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1" applyNumberFormat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2" borderId="1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23" fillId="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" borderId="2" applyNumberFormat="0" applyAlignment="0" applyProtection="0"/>
    <xf numFmtId="0" fontId="27" fillId="0" borderId="11" applyNumberFormat="0" applyFill="0" applyAlignment="0" applyProtection="0"/>
    <xf numFmtId="0" fontId="28" fillId="9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0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1" fillId="21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4" fontId="0" fillId="21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 wrapText="1"/>
    </xf>
    <xf numFmtId="0" fontId="1" fillId="21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quotePrefix="1">
      <alignment vertical="center" wrapText="1"/>
    </xf>
    <xf numFmtId="4" fontId="1" fillId="21" borderId="12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0" fillId="0" borderId="12" xfId="0" applyBorder="1" applyAlignment="1" quotePrefix="1">
      <alignment horizontal="center" vertical="center" wrapText="1"/>
    </xf>
    <xf numFmtId="4" fontId="0" fillId="0" borderId="12" xfId="0" applyNumberFormat="1" applyBorder="1" applyAlignment="1" quotePrefix="1">
      <alignment horizontal="center" vertical="center" wrapText="1"/>
    </xf>
    <xf numFmtId="4" fontId="0" fillId="0" borderId="12" xfId="0" applyNumberFormat="1" applyBorder="1" applyAlignment="1" quotePrefix="1">
      <alignment vertical="center" wrapText="1"/>
    </xf>
    <xf numFmtId="4" fontId="0" fillId="21" borderId="12" xfId="0" applyNumberFormat="1" applyFill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1" fillId="21" borderId="12" xfId="0" applyFont="1" applyFill="1" applyBorder="1" applyAlignment="1">
      <alignment horizontal="center" vertical="center" wrapText="1"/>
    </xf>
    <xf numFmtId="4" fontId="1" fillId="21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2" fontId="0" fillId="0" borderId="0" xfId="0" applyNumberFormat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" borderId="12" xfId="0" applyFont="1" applyFill="1" applyBorder="1" applyAlignment="1">
      <alignment horizontal="center" vertical="center" wrapText="1"/>
    </xf>
    <xf numFmtId="0" fontId="33" fillId="2" borderId="12" xfId="52" applyFont="1" applyFill="1" applyBorder="1" applyAlignment="1">
      <alignment horizontal="left" vertical="center" wrapText="1"/>
      <protection/>
    </xf>
    <xf numFmtId="3" fontId="35" fillId="0" borderId="12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/>
    </xf>
    <xf numFmtId="0" fontId="33" fillId="0" borderId="12" xfId="0" applyFont="1" applyBorder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3" fontId="36" fillId="0" borderId="12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Border="1" applyAlignment="1">
      <alignment horizontal="left"/>
    </xf>
    <xf numFmtId="0" fontId="31" fillId="0" borderId="0" xfId="106" applyNumberFormat="1" applyFont="1" applyFill="1" applyBorder="1" applyAlignment="1" applyProtection="1">
      <alignment horizontal="center" vertical="top" wrapText="1"/>
      <protection/>
    </xf>
    <xf numFmtId="0" fontId="31" fillId="0" borderId="13" xfId="106" applyNumberFormat="1" applyFont="1" applyFill="1" applyBorder="1" applyAlignment="1" applyProtection="1">
      <alignment horizontal="center"/>
      <protection/>
    </xf>
    <xf numFmtId="0" fontId="33" fillId="0" borderId="13" xfId="106" applyFont="1" applyFill="1" applyBorder="1" applyAlignment="1">
      <alignment horizontal="center"/>
      <protection/>
    </xf>
    <xf numFmtId="0" fontId="33" fillId="0" borderId="0" xfId="106" applyFont="1" applyFill="1" applyBorder="1" applyAlignment="1">
      <alignment horizontal="center"/>
      <protection/>
    </xf>
    <xf numFmtId="0" fontId="31" fillId="0" borderId="0" xfId="106" applyNumberFormat="1" applyFont="1" applyFill="1" applyBorder="1" applyAlignment="1" applyProtection="1">
      <alignment horizontal="center" vertical="top"/>
      <protection/>
    </xf>
    <xf numFmtId="0" fontId="33" fillId="0" borderId="0" xfId="106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>
      <alignment horizontal="center" wrapText="1"/>
    </xf>
    <xf numFmtId="0" fontId="33" fillId="0" borderId="12" xfId="0" applyFont="1" applyBorder="1" applyAlignment="1" quotePrefix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2" xfId="106" applyFont="1" applyBorder="1" applyAlignment="1">
      <alignment horizontal="center" vertical="center" wrapText="1"/>
      <protection/>
    </xf>
    <xf numFmtId="49" fontId="33" fillId="0" borderId="12" xfId="106" applyNumberFormat="1" applyFont="1" applyBorder="1" applyAlignment="1">
      <alignment horizontal="center" vertical="center" wrapText="1"/>
      <protection/>
    </xf>
    <xf numFmtId="0" fontId="31" fillId="0" borderId="12" xfId="106" applyFont="1" applyBorder="1" applyAlignment="1">
      <alignment horizontal="justify" vertical="center" wrapText="1"/>
      <protection/>
    </xf>
    <xf numFmtId="202" fontId="38" fillId="0" borderId="12" xfId="106" applyNumberFormat="1" applyFont="1" applyBorder="1" applyAlignment="1">
      <alignment vertical="justify"/>
      <protection/>
    </xf>
    <xf numFmtId="3" fontId="39" fillId="0" borderId="12" xfId="106" applyNumberFormat="1" applyFont="1" applyBorder="1" applyAlignment="1">
      <alignment horizontal="center" vertical="justify"/>
      <protection/>
    </xf>
    <xf numFmtId="0" fontId="40" fillId="0" borderId="0" xfId="0" applyFont="1" applyAlignment="1">
      <alignment horizontal="left"/>
    </xf>
    <xf numFmtId="0" fontId="23" fillId="0" borderId="0" xfId="107" applyNumberFormat="1" applyFont="1" applyFill="1" applyAlignment="1" applyProtection="1">
      <alignment/>
      <protection/>
    </xf>
    <xf numFmtId="0" fontId="23" fillId="0" borderId="0" xfId="107" applyNumberFormat="1" applyFont="1" applyFill="1" applyAlignment="1" applyProtection="1">
      <alignment/>
      <protection/>
    </xf>
    <xf numFmtId="0" fontId="23" fillId="0" borderId="0" xfId="107" applyFont="1" applyFill="1">
      <alignment/>
      <protection/>
    </xf>
    <xf numFmtId="0" fontId="23" fillId="0" borderId="0" xfId="0" applyFont="1" applyBorder="1" applyAlignment="1">
      <alignment/>
    </xf>
    <xf numFmtId="0" fontId="32" fillId="0" borderId="0" xfId="108" applyNumberFormat="1" applyFont="1" applyFill="1" applyBorder="1" applyAlignment="1" applyProtection="1">
      <alignment horizontal="center" vertical="top" wrapText="1"/>
      <protection/>
    </xf>
    <xf numFmtId="0" fontId="23" fillId="0" borderId="13" xfId="107" applyNumberFormat="1" applyFont="1" applyFill="1" applyBorder="1" applyAlignment="1" applyProtection="1">
      <alignment horizontal="right" vertical="center"/>
      <protection/>
    </xf>
    <xf numFmtId="0" fontId="23" fillId="0" borderId="0" xfId="107" applyNumberFormat="1" applyFont="1" applyFill="1" applyBorder="1" applyAlignment="1" applyProtection="1">
      <alignment/>
      <protection/>
    </xf>
    <xf numFmtId="0" fontId="23" fillId="0" borderId="0" xfId="107" applyFont="1" applyFill="1">
      <alignment/>
      <protection/>
    </xf>
    <xf numFmtId="0" fontId="33" fillId="0" borderId="15" xfId="107" applyFont="1" applyBorder="1" applyAlignment="1">
      <alignment horizontal="center" vertical="center" wrapText="1"/>
      <protection/>
    </xf>
    <xf numFmtId="0" fontId="23" fillId="0" borderId="12" xfId="107" applyFont="1" applyBorder="1" applyAlignment="1">
      <alignment horizontal="center" vertical="center" wrapText="1"/>
      <protection/>
    </xf>
    <xf numFmtId="0" fontId="35" fillId="0" borderId="12" xfId="107" applyFont="1" applyBorder="1" applyAlignment="1">
      <alignment horizontal="center" vertical="center" wrapText="1"/>
      <protection/>
    </xf>
    <xf numFmtId="49" fontId="31" fillId="0" borderId="12" xfId="107" applyNumberFormat="1" applyFont="1" applyBorder="1" applyAlignment="1">
      <alignment horizontal="center" vertical="center" wrapText="1"/>
      <protection/>
    </xf>
    <xf numFmtId="0" fontId="31" fillId="0" borderId="12" xfId="107" applyFont="1" applyBorder="1" applyAlignment="1">
      <alignment horizontal="center" vertical="center" wrapText="1"/>
      <protection/>
    </xf>
    <xf numFmtId="3" fontId="41" fillId="0" borderId="12" xfId="96" applyNumberFormat="1" applyFont="1" applyBorder="1" applyAlignment="1">
      <alignment vertical="top" wrapText="1"/>
      <protection/>
    </xf>
    <xf numFmtId="49" fontId="33" fillId="0" borderId="15" xfId="107" applyNumberFormat="1" applyFont="1" applyBorder="1" applyAlignment="1">
      <alignment horizontal="center" vertical="center" wrapText="1"/>
      <protection/>
    </xf>
    <xf numFmtId="2" fontId="33" fillId="0" borderId="15" xfId="0" applyNumberFormat="1" applyFont="1" applyBorder="1" applyAlignment="1">
      <alignment horizontal="left" vertical="center" wrapText="1"/>
    </xf>
    <xf numFmtId="3" fontId="42" fillId="0" borderId="12" xfId="96" applyNumberFormat="1" applyFont="1" applyBorder="1" applyAlignment="1">
      <alignment vertical="top" wrapText="1"/>
      <protection/>
    </xf>
    <xf numFmtId="1" fontId="39" fillId="0" borderId="12" xfId="96" applyNumberFormat="1" applyFont="1" applyBorder="1">
      <alignment vertical="top"/>
      <protection/>
    </xf>
    <xf numFmtId="1" fontId="38" fillId="0" borderId="12" xfId="96" applyNumberFormat="1" applyFont="1" applyBorder="1">
      <alignment vertical="top"/>
      <protection/>
    </xf>
    <xf numFmtId="0" fontId="33" fillId="0" borderId="12" xfId="107" applyFont="1" applyBorder="1" applyAlignment="1">
      <alignment horizontal="center" vertical="center" wrapText="1"/>
      <protection/>
    </xf>
    <xf numFmtId="49" fontId="33" fillId="0" borderId="12" xfId="107" applyNumberFormat="1" applyFont="1" applyBorder="1" applyAlignment="1">
      <alignment horizontal="center" vertical="center" wrapText="1"/>
      <protection/>
    </xf>
    <xf numFmtId="0" fontId="32" fillId="0" borderId="12" xfId="107" applyFont="1" applyBorder="1" applyAlignment="1">
      <alignment horizontal="justify" vertical="center" wrapText="1"/>
      <protection/>
    </xf>
    <xf numFmtId="202" fontId="42" fillId="0" borderId="12" xfId="107" applyNumberFormat="1" applyFont="1" applyBorder="1" applyAlignment="1">
      <alignment vertical="justify"/>
      <protection/>
    </xf>
    <xf numFmtId="3" fontId="23" fillId="0" borderId="0" xfId="107" applyNumberFormat="1" applyFont="1" applyFill="1">
      <alignment/>
      <protection/>
    </xf>
    <xf numFmtId="0" fontId="23" fillId="0" borderId="16" xfId="107" applyNumberFormat="1" applyFont="1" applyFill="1" applyBorder="1" applyAlignment="1" applyProtection="1">
      <alignment/>
      <protection/>
    </xf>
    <xf numFmtId="1" fontId="23" fillId="0" borderId="0" xfId="107" applyNumberFormat="1" applyFont="1" applyFill="1" applyAlignment="1" applyProtection="1">
      <alignment/>
      <protection/>
    </xf>
    <xf numFmtId="0" fontId="23" fillId="0" borderId="0" xfId="107" applyNumberFormat="1" applyFont="1" applyFill="1" applyBorder="1" applyAlignment="1" applyProtection="1">
      <alignment vertical="center" wrapText="1"/>
      <protection/>
    </xf>
    <xf numFmtId="0" fontId="23" fillId="2" borderId="0" xfId="107" applyNumberFormat="1" applyFont="1" applyFill="1" applyBorder="1" applyAlignment="1" applyProtection="1">
      <alignment vertical="center" wrapText="1"/>
      <protection/>
    </xf>
    <xf numFmtId="3" fontId="33" fillId="0" borderId="12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left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3" fontId="31" fillId="0" borderId="12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31" fillId="0" borderId="12" xfId="106" applyNumberFormat="1" applyFont="1" applyFill="1" applyBorder="1" applyAlignment="1" applyProtection="1">
      <alignment horizontal="left" wrapText="1"/>
      <protection/>
    </xf>
    <xf numFmtId="0" fontId="31" fillId="0" borderId="12" xfId="0" applyFont="1" applyBorder="1" applyAlignment="1">
      <alignment horizontal="left" wrapText="1"/>
    </xf>
    <xf numFmtId="0" fontId="31" fillId="0" borderId="12" xfId="106" applyFont="1" applyBorder="1" applyAlignment="1">
      <alignment horizontal="left" wrapText="1"/>
      <protection/>
    </xf>
    <xf numFmtId="0" fontId="31" fillId="0" borderId="12" xfId="0" applyFont="1" applyBorder="1" applyAlignment="1">
      <alignment horizontal="center" wrapText="1"/>
    </xf>
    <xf numFmtId="1" fontId="35" fillId="0" borderId="13" xfId="0" applyNumberFormat="1" applyFont="1" applyBorder="1" applyAlignment="1">
      <alignment horizontal="left"/>
    </xf>
    <xf numFmtId="4" fontId="33" fillId="0" borderId="12" xfId="0" applyNumberFormat="1" applyFont="1" applyBorder="1" applyAlignment="1">
      <alignment wrapText="1"/>
    </xf>
    <xf numFmtId="202" fontId="39" fillId="0" borderId="12" xfId="106" applyNumberFormat="1" applyFont="1" applyBorder="1" applyAlignment="1">
      <alignment horizontal="center" vertical="justify"/>
      <protection/>
    </xf>
    <xf numFmtId="3" fontId="38" fillId="0" borderId="12" xfId="96" applyNumberFormat="1" applyFont="1" applyBorder="1" applyAlignment="1">
      <alignment horizontal="center" vertical="top"/>
      <protection/>
    </xf>
    <xf numFmtId="3" fontId="38" fillId="0" borderId="12" xfId="96" applyNumberFormat="1" applyFont="1" applyBorder="1" applyAlignment="1">
      <alignment horizontal="center" vertical="center"/>
      <protection/>
    </xf>
    <xf numFmtId="3" fontId="39" fillId="0" borderId="12" xfId="96" applyNumberFormat="1" applyFont="1" applyBorder="1" applyAlignment="1">
      <alignment horizontal="center" vertical="top"/>
      <protection/>
    </xf>
    <xf numFmtId="3" fontId="39" fillId="0" borderId="12" xfId="107" applyNumberFormat="1" applyFont="1" applyBorder="1" applyAlignment="1">
      <alignment horizontal="center" vertical="center"/>
      <protection/>
    </xf>
    <xf numFmtId="2" fontId="33" fillId="0" borderId="12" xfId="0" applyNumberFormat="1" applyFont="1" applyBorder="1" applyAlignment="1">
      <alignment vertical="center" wrapText="1"/>
    </xf>
    <xf numFmtId="2" fontId="31" fillId="0" borderId="12" xfId="0" applyNumberFormat="1" applyFont="1" applyBorder="1" applyAlignment="1">
      <alignment vertical="center" wrapText="1"/>
    </xf>
    <xf numFmtId="2" fontId="33" fillId="0" borderId="12" xfId="0" applyNumberFormat="1" applyFont="1" applyBorder="1" applyAlignment="1" quotePrefix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1" fontId="38" fillId="0" borderId="12" xfId="96" applyNumberFormat="1" applyFont="1" applyBorder="1" applyAlignment="1">
      <alignment horizontal="center" vertical="center"/>
      <protection/>
    </xf>
    <xf numFmtId="202" fontId="38" fillId="0" borderId="12" xfId="96" applyNumberFormat="1" applyFont="1" applyBorder="1" applyAlignment="1">
      <alignment horizontal="center" vertical="center"/>
      <protection/>
    </xf>
    <xf numFmtId="2" fontId="33" fillId="0" borderId="12" xfId="0" applyNumberFormat="1" applyFont="1" applyFill="1" applyBorder="1" applyAlignment="1">
      <alignment vertical="center" wrapText="1"/>
    </xf>
    <xf numFmtId="3" fontId="42" fillId="0" borderId="12" xfId="96" applyNumberFormat="1" applyFont="1" applyBorder="1" applyAlignment="1">
      <alignment horizontal="left" vertical="top" wrapText="1"/>
      <protection/>
    </xf>
    <xf numFmtId="0" fontId="0" fillId="0" borderId="0" xfId="0" applyNumberFormat="1" applyAlignment="1">
      <alignment horizontal="left" wrapText="1"/>
    </xf>
    <xf numFmtId="0" fontId="23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3" fillId="0" borderId="15" xfId="107" applyFont="1" applyBorder="1" applyAlignment="1">
      <alignment horizontal="center" vertical="center" wrapText="1"/>
      <protection/>
    </xf>
    <xf numFmtId="0" fontId="23" fillId="0" borderId="15" xfId="107" applyFont="1" applyBorder="1" applyAlignment="1">
      <alignment horizontal="left" vertical="center" wrapText="1"/>
      <protection/>
    </xf>
    <xf numFmtId="0" fontId="31" fillId="0" borderId="15" xfId="107" applyFont="1" applyBorder="1" applyAlignment="1">
      <alignment horizontal="center" vertical="center" wrapText="1"/>
      <protection/>
    </xf>
    <xf numFmtId="0" fontId="33" fillId="0" borderId="15" xfId="107" applyNumberFormat="1" applyFont="1" applyFill="1" applyBorder="1" applyAlignment="1" applyProtection="1">
      <alignment horizontal="center" vertical="center" wrapText="1"/>
      <protection/>
    </xf>
    <xf numFmtId="4" fontId="38" fillId="0" borderId="12" xfId="96" applyNumberFormat="1" applyFont="1" applyBorder="1" applyAlignment="1">
      <alignment horizontal="center" vertical="center"/>
      <protection/>
    </xf>
    <xf numFmtId="4" fontId="39" fillId="0" borderId="12" xfId="96" applyNumberFormat="1" applyFont="1" applyBorder="1" applyAlignment="1">
      <alignment horizontal="center" vertical="top"/>
      <protection/>
    </xf>
    <xf numFmtId="4" fontId="43" fillId="0" borderId="12" xfId="0" applyNumberFormat="1" applyFont="1" applyBorder="1" applyAlignment="1" quotePrefix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39" fillId="0" borderId="12" xfId="96" applyNumberFormat="1" applyFont="1" applyBorder="1" applyAlignment="1">
      <alignment horizontal="center" vertical="center"/>
      <protection/>
    </xf>
    <xf numFmtId="2" fontId="44" fillId="0" borderId="12" xfId="0" applyNumberFormat="1" applyFont="1" applyBorder="1" applyAlignment="1">
      <alignment vertical="center" wrapText="1"/>
    </xf>
    <xf numFmtId="0" fontId="33" fillId="0" borderId="12" xfId="106" applyFont="1" applyFill="1" applyBorder="1" applyAlignment="1">
      <alignment horizontal="left" vertical="center" wrapText="1"/>
      <protection/>
    </xf>
    <xf numFmtId="0" fontId="45" fillId="0" borderId="12" xfId="0" applyFont="1" applyBorder="1" applyAlignment="1" quotePrefix="1">
      <alignment horizontal="center" vertical="center" wrapText="1"/>
    </xf>
    <xf numFmtId="2" fontId="45" fillId="0" borderId="12" xfId="0" applyNumberFormat="1" applyFont="1" applyBorder="1" applyAlignment="1" quotePrefix="1">
      <alignment horizontal="center" vertical="center" wrapText="1"/>
    </xf>
    <xf numFmtId="2" fontId="45" fillId="0" borderId="12" xfId="0" applyNumberFormat="1" applyFont="1" applyBorder="1" applyAlignment="1" quotePrefix="1">
      <alignment vertical="center" wrapText="1"/>
    </xf>
    <xf numFmtId="49" fontId="33" fillId="0" borderId="12" xfId="107" applyNumberFormat="1" applyFont="1" applyFill="1" applyBorder="1" applyAlignment="1">
      <alignment horizontal="center" vertical="center" wrapText="1"/>
      <protection/>
    </xf>
    <xf numFmtId="0" fontId="33" fillId="0" borderId="12" xfId="107" applyFont="1" applyFill="1" applyBorder="1" applyAlignment="1">
      <alignment horizontal="center" vertical="center" wrapText="1"/>
      <protection/>
    </xf>
    <xf numFmtId="2" fontId="23" fillId="0" borderId="12" xfId="0" applyNumberFormat="1" applyFont="1" applyBorder="1" applyAlignment="1">
      <alignment vertical="center" wrapText="1"/>
    </xf>
    <xf numFmtId="4" fontId="39" fillId="0" borderId="12" xfId="107" applyNumberFormat="1" applyFont="1" applyBorder="1" applyAlignment="1">
      <alignment horizontal="center" vertical="center"/>
      <protection/>
    </xf>
    <xf numFmtId="0" fontId="23" fillId="0" borderId="16" xfId="107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2" fillId="0" borderId="0" xfId="106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0" fontId="23" fillId="0" borderId="21" xfId="10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33" fillId="0" borderId="21" xfId="107" applyFont="1" applyBorder="1" applyAlignment="1">
      <alignment horizontal="center" vertical="center" wrapText="1"/>
      <protection/>
    </xf>
    <xf numFmtId="0" fontId="33" fillId="0" borderId="15" xfId="107" applyFont="1" applyBorder="1" applyAlignment="1">
      <alignment horizontal="center" vertical="center" wrapText="1"/>
      <protection/>
    </xf>
    <xf numFmtId="0" fontId="23" fillId="0" borderId="21" xfId="107" applyFont="1" applyBorder="1" applyAlignment="1">
      <alignment horizontal="center" vertical="center" wrapText="1"/>
      <protection/>
    </xf>
    <xf numFmtId="0" fontId="23" fillId="0" borderId="15" xfId="107" applyFont="1" applyBorder="1" applyAlignment="1">
      <alignment horizontal="center" vertical="center" wrapText="1"/>
      <protection/>
    </xf>
    <xf numFmtId="49" fontId="33" fillId="0" borderId="21" xfId="107" applyNumberFormat="1" applyFont="1" applyBorder="1" applyAlignment="1">
      <alignment horizontal="center" vertical="center" wrapText="1"/>
      <protection/>
    </xf>
    <xf numFmtId="49" fontId="33" fillId="0" borderId="15" xfId="107" applyNumberFormat="1" applyFont="1" applyBorder="1" applyAlignment="1">
      <alignment horizontal="center" vertical="center" wrapText="1"/>
      <protection/>
    </xf>
    <xf numFmtId="2" fontId="33" fillId="0" borderId="21" xfId="0" applyNumberFormat="1" applyFont="1" applyBorder="1" applyAlignment="1" quotePrefix="1">
      <alignment horizontal="center" vertical="center" wrapText="1"/>
    </xf>
    <xf numFmtId="2" fontId="33" fillId="0" borderId="15" xfId="0" applyNumberFormat="1" applyFont="1" applyBorder="1" applyAlignment="1" quotePrefix="1">
      <alignment horizontal="center" vertical="center" wrapText="1"/>
    </xf>
    <xf numFmtId="0" fontId="23" fillId="0" borderId="15" xfId="107" applyNumberFormat="1" applyFont="1" applyFill="1" applyBorder="1" applyAlignment="1" applyProtection="1">
      <alignment horizontal="center" vertical="center" wrapText="1"/>
      <protection/>
    </xf>
    <xf numFmtId="0" fontId="23" fillId="0" borderId="14" xfId="107" applyFont="1" applyBorder="1" applyAlignment="1">
      <alignment horizontal="center" vertical="center" wrapText="1"/>
      <protection/>
    </xf>
    <xf numFmtId="0" fontId="23" fillId="0" borderId="20" xfId="107" applyFont="1" applyBorder="1" applyAlignment="1">
      <alignment horizontal="center" vertical="center" wrapText="1"/>
      <protection/>
    </xf>
    <xf numFmtId="0" fontId="32" fillId="0" borderId="0" xfId="108" applyNumberFormat="1" applyFont="1" applyFill="1" applyBorder="1" applyAlignment="1" applyProtection="1">
      <alignment horizontal="center" wrapText="1"/>
      <protection/>
    </xf>
    <xf numFmtId="2" fontId="33" fillId="0" borderId="21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 quotePrefix="1">
      <alignment horizontal="center" vertical="center" wrapText="1"/>
    </xf>
    <xf numFmtId="49" fontId="33" fillId="0" borderId="24" xfId="107" applyNumberFormat="1" applyFont="1" applyBorder="1" applyAlignment="1">
      <alignment horizontal="center" vertical="center" wrapText="1"/>
      <protection/>
    </xf>
    <xf numFmtId="0" fontId="33" fillId="0" borderId="24" xfId="107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Border="1" applyAlignment="1">
      <alignment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3 3" xfId="106"/>
    <cellStyle name="Обычный_15 09 2016 Рішення про мб 2017 додатки" xfId="107"/>
    <cellStyle name="Обычный_15 09 2016 Рішення про мб 2017 додатки 2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Процентный 2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0800\&#1054;&#1073;&#1097;&#1080;&#1077;%20&#1076;&#1086;&#1082;&#1091;&#1084;&#1077;&#1085;&#1090;&#1099;\&#1041;&#1102;&#1076;&#1078;&#1077;&#1090;&#1085;&#1099;&#1081;\&#1056;&#1080;&#1096;&#1077;&#1085;&#1085;&#1103;%20&#1056;&#1072;&#1081;%20&#1056;&#1072;&#1076;&#1080;\2012\&#1074;&#1077;&#1088;&#1077;&#1089;&#1077;&#1085;&#1100;\&#1044;&#1086;&#1076;&#1072;&#1090;&#1082;&#1080;%20&#1076;&#1086;%20&#1088;&#1110;&#1096;&#1077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-1"/>
      <sheetName val="Дод-2"/>
      <sheetName val="Дод-3"/>
      <sheetName val="Дод-4"/>
      <sheetName val="Дод-7"/>
      <sheetName val="Дод-6 "/>
      <sheetName val="Дод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12.50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9.875" style="0" customWidth="1"/>
  </cols>
  <sheetData>
    <row r="1" spans="4:6" ht="89.25" customHeight="1">
      <c r="D1" s="226" t="s">
        <v>270</v>
      </c>
      <c r="E1" s="227"/>
      <c r="F1" s="227"/>
    </row>
    <row r="4" ht="12.75">
      <c r="A4" s="3" t="s">
        <v>20</v>
      </c>
    </row>
    <row r="5" spans="1:6" ht="25.5" customHeight="1">
      <c r="A5" s="160" t="s">
        <v>263</v>
      </c>
      <c r="B5" s="161"/>
      <c r="C5" s="161"/>
      <c r="D5" s="161"/>
      <c r="E5" s="161"/>
      <c r="F5" s="161"/>
    </row>
    <row r="6" spans="1:6" ht="14.25" customHeight="1">
      <c r="A6" s="19">
        <v>25308200000</v>
      </c>
      <c r="B6" s="1"/>
      <c r="C6" s="1"/>
      <c r="D6" s="1"/>
      <c r="E6" s="1"/>
      <c r="F6" s="1"/>
    </row>
    <row r="7" spans="1:6" ht="12.75">
      <c r="A7" s="18" t="s">
        <v>19</v>
      </c>
      <c r="F7" s="2" t="s">
        <v>0</v>
      </c>
    </row>
    <row r="8" spans="1:6" ht="12.75" customHeight="1">
      <c r="A8" s="162" t="s">
        <v>1</v>
      </c>
      <c r="B8" s="162" t="s">
        <v>2</v>
      </c>
      <c r="C8" s="163" t="s">
        <v>3</v>
      </c>
      <c r="D8" s="162" t="s">
        <v>4</v>
      </c>
      <c r="E8" s="162" t="s">
        <v>5</v>
      </c>
      <c r="F8" s="162"/>
    </row>
    <row r="9" spans="1:6" ht="12.75" customHeight="1">
      <c r="A9" s="162"/>
      <c r="B9" s="162"/>
      <c r="C9" s="162"/>
      <c r="D9" s="162"/>
      <c r="E9" s="162" t="s">
        <v>6</v>
      </c>
      <c r="F9" s="164" t="s">
        <v>7</v>
      </c>
    </row>
    <row r="10" spans="1:6" ht="12.75">
      <c r="A10" s="162"/>
      <c r="B10" s="162"/>
      <c r="C10" s="162"/>
      <c r="D10" s="162"/>
      <c r="E10" s="162"/>
      <c r="F10" s="162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2.75">
      <c r="A12" s="7">
        <v>20000000</v>
      </c>
      <c r="B12" s="8" t="s">
        <v>8</v>
      </c>
      <c r="C12" s="9">
        <f aca="true" t="shared" si="0" ref="C12:C24">D12+E12</f>
        <v>-2611933.16</v>
      </c>
      <c r="D12" s="10">
        <v>-2611933.16</v>
      </c>
      <c r="E12" s="10">
        <v>0</v>
      </c>
      <c r="F12" s="10">
        <v>0</v>
      </c>
    </row>
    <row r="13" spans="1:6" ht="32.25" customHeight="1">
      <c r="A13" s="7">
        <v>24000000</v>
      </c>
      <c r="B13" s="8" t="s">
        <v>9</v>
      </c>
      <c r="C13" s="9">
        <f t="shared" si="0"/>
        <v>-2611933.16</v>
      </c>
      <c r="D13" s="10">
        <v>-2611933.16</v>
      </c>
      <c r="E13" s="10">
        <v>0</v>
      </c>
      <c r="F13" s="10">
        <v>0</v>
      </c>
    </row>
    <row r="14" spans="1:6" ht="12.75">
      <c r="A14" s="7">
        <v>24060000</v>
      </c>
      <c r="B14" s="8" t="s">
        <v>10</v>
      </c>
      <c r="C14" s="9">
        <f t="shared" si="0"/>
        <v>-2611933.16</v>
      </c>
      <c r="D14" s="10">
        <v>-2611933.16</v>
      </c>
      <c r="E14" s="10">
        <v>0</v>
      </c>
      <c r="F14" s="10">
        <v>0</v>
      </c>
    </row>
    <row r="15" spans="1:6" ht="38.25" customHeight="1">
      <c r="A15" s="11">
        <v>24060300</v>
      </c>
      <c r="B15" s="12" t="s">
        <v>10</v>
      </c>
      <c r="C15" s="13">
        <f t="shared" si="0"/>
        <v>-2611933.16</v>
      </c>
      <c r="D15" s="14">
        <v>-2611933.16</v>
      </c>
      <c r="E15" s="14">
        <v>0</v>
      </c>
      <c r="F15" s="14">
        <v>0</v>
      </c>
    </row>
    <row r="16" spans="1:6" ht="38.25" customHeight="1">
      <c r="A16" s="15"/>
      <c r="B16" s="16" t="s">
        <v>11</v>
      </c>
      <c r="C16" s="9">
        <f t="shared" si="0"/>
        <v>-2611933.16</v>
      </c>
      <c r="D16" s="9">
        <v>-2611933.16</v>
      </c>
      <c r="E16" s="9">
        <v>0</v>
      </c>
      <c r="F16" s="9">
        <v>0</v>
      </c>
    </row>
    <row r="17" spans="1:6" ht="12.75">
      <c r="A17" s="7">
        <v>40000000</v>
      </c>
      <c r="B17" s="8" t="s">
        <v>12</v>
      </c>
      <c r="C17" s="9">
        <f t="shared" si="0"/>
        <v>2820550</v>
      </c>
      <c r="D17" s="10">
        <v>2820550</v>
      </c>
      <c r="E17" s="10">
        <v>0</v>
      </c>
      <c r="F17" s="10">
        <v>0</v>
      </c>
    </row>
    <row r="18" spans="1:6" ht="12.75">
      <c r="A18" s="7">
        <v>41000000</v>
      </c>
      <c r="B18" s="8" t="s">
        <v>13</v>
      </c>
      <c r="C18" s="9">
        <f t="shared" si="0"/>
        <v>2820550</v>
      </c>
      <c r="D18" s="10">
        <v>2820550</v>
      </c>
      <c r="E18" s="10">
        <v>0</v>
      </c>
      <c r="F18" s="10">
        <v>0</v>
      </c>
    </row>
    <row r="19" spans="1:6" ht="26.25">
      <c r="A19" s="7">
        <v>41030000</v>
      </c>
      <c r="B19" s="8" t="s">
        <v>196</v>
      </c>
      <c r="C19" s="9">
        <f t="shared" si="0"/>
        <v>1904100</v>
      </c>
      <c r="D19" s="10">
        <v>1904100</v>
      </c>
      <c r="E19" s="10">
        <v>0</v>
      </c>
      <c r="F19" s="10">
        <v>0</v>
      </c>
    </row>
    <row r="20" spans="1:6" ht="26.25">
      <c r="A20" s="11">
        <v>41033900</v>
      </c>
      <c r="B20" s="12" t="s">
        <v>197</v>
      </c>
      <c r="C20" s="13">
        <f t="shared" si="0"/>
        <v>1904100</v>
      </c>
      <c r="D20" s="14">
        <v>1904100</v>
      </c>
      <c r="E20" s="14">
        <v>0</v>
      </c>
      <c r="F20" s="14">
        <v>0</v>
      </c>
    </row>
    <row r="21" spans="1:6" ht="26.25">
      <c r="A21" s="7">
        <v>41050000</v>
      </c>
      <c r="B21" s="8" t="s">
        <v>14</v>
      </c>
      <c r="C21" s="9">
        <f t="shared" si="0"/>
        <v>916450</v>
      </c>
      <c r="D21" s="10">
        <v>916450</v>
      </c>
      <c r="E21" s="10">
        <v>0</v>
      </c>
      <c r="F21" s="10">
        <v>0</v>
      </c>
    </row>
    <row r="22" spans="1:6" ht="105">
      <c r="A22" s="11">
        <v>41050900</v>
      </c>
      <c r="B22" s="12" t="s">
        <v>233</v>
      </c>
      <c r="C22" s="13">
        <f t="shared" si="0"/>
        <v>804450</v>
      </c>
      <c r="D22" s="14">
        <v>804450</v>
      </c>
      <c r="E22" s="14">
        <v>0</v>
      </c>
      <c r="F22" s="14">
        <v>0</v>
      </c>
    </row>
    <row r="23" spans="1:6" ht="12.75">
      <c r="A23" s="11">
        <v>41053900</v>
      </c>
      <c r="B23" s="12" t="s">
        <v>198</v>
      </c>
      <c r="C23" s="13">
        <f t="shared" si="0"/>
        <v>112000</v>
      </c>
      <c r="D23" s="14">
        <v>112000</v>
      </c>
      <c r="E23" s="14">
        <v>0</v>
      </c>
      <c r="F23" s="14">
        <v>0</v>
      </c>
    </row>
    <row r="24" spans="1:6" ht="12.75">
      <c r="A24" s="17" t="s">
        <v>17</v>
      </c>
      <c r="B24" s="16" t="s">
        <v>16</v>
      </c>
      <c r="C24" s="9">
        <f t="shared" si="0"/>
        <v>208616.84</v>
      </c>
      <c r="D24" s="9">
        <v>208616.84</v>
      </c>
      <c r="E24" s="9">
        <v>0</v>
      </c>
      <c r="F24" s="9">
        <v>0</v>
      </c>
    </row>
    <row r="27" spans="1:4" ht="12.75">
      <c r="A27" s="4"/>
      <c r="D27" s="4"/>
    </row>
  </sheetData>
  <sheetProtection/>
  <mergeCells count="9">
    <mergeCell ref="D1:F1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00390625" style="0" customWidth="1"/>
    <col min="2" max="2" width="41.00390625" style="0" customWidth="1"/>
    <col min="3" max="3" width="14.625" style="0" customWidth="1"/>
    <col min="4" max="6" width="14.125" style="0" customWidth="1"/>
  </cols>
  <sheetData>
    <row r="1" spans="4:6" ht="12.75" customHeight="1">
      <c r="D1" s="229" t="s">
        <v>266</v>
      </c>
      <c r="E1" s="229"/>
      <c r="F1" s="229"/>
    </row>
    <row r="2" spans="4:6" ht="12.75" customHeight="1">
      <c r="D2" s="229" t="s">
        <v>265</v>
      </c>
      <c r="E2" s="229"/>
      <c r="F2" s="229"/>
    </row>
    <row r="3" spans="4:6" ht="12.75" customHeight="1">
      <c r="D3" s="229" t="s">
        <v>265</v>
      </c>
      <c r="E3" s="229"/>
      <c r="F3" s="229"/>
    </row>
    <row r="4" spans="4:6" ht="63.75" customHeight="1">
      <c r="D4" s="229" t="s">
        <v>265</v>
      </c>
      <c r="E4" s="229"/>
      <c r="F4" s="229"/>
    </row>
    <row r="6" ht="12.75">
      <c r="A6" s="3" t="s">
        <v>21</v>
      </c>
    </row>
    <row r="7" spans="1:6" ht="28.5" customHeight="1">
      <c r="A7" s="160" t="s">
        <v>262</v>
      </c>
      <c r="B7" s="161"/>
      <c r="C7" s="161"/>
      <c r="D7" s="161"/>
      <c r="E7" s="161"/>
      <c r="F7" s="161"/>
    </row>
    <row r="8" spans="1:6" ht="14.25" customHeight="1">
      <c r="A8" s="19">
        <v>25308200000</v>
      </c>
      <c r="B8" s="1"/>
      <c r="C8" s="1"/>
      <c r="D8" s="1"/>
      <c r="E8" s="1"/>
      <c r="F8" s="1"/>
    </row>
    <row r="9" spans="1:6" ht="12.75">
      <c r="A9" s="18" t="s">
        <v>19</v>
      </c>
      <c r="F9" s="2" t="s">
        <v>0</v>
      </c>
    </row>
    <row r="10" spans="1:6" ht="12.75" customHeight="1">
      <c r="A10" s="162" t="s">
        <v>1</v>
      </c>
      <c r="B10" s="162" t="s">
        <v>22</v>
      </c>
      <c r="C10" s="163" t="s">
        <v>3</v>
      </c>
      <c r="D10" s="162" t="s">
        <v>4</v>
      </c>
      <c r="E10" s="162" t="s">
        <v>5</v>
      </c>
      <c r="F10" s="162"/>
    </row>
    <row r="11" spans="1:6" ht="12.75" customHeight="1">
      <c r="A11" s="162"/>
      <c r="B11" s="162"/>
      <c r="C11" s="162"/>
      <c r="D11" s="162"/>
      <c r="E11" s="162" t="s">
        <v>6</v>
      </c>
      <c r="F11" s="162" t="s">
        <v>7</v>
      </c>
    </row>
    <row r="12" spans="1:6" ht="12.75">
      <c r="A12" s="162"/>
      <c r="B12" s="162"/>
      <c r="C12" s="162"/>
      <c r="D12" s="162"/>
      <c r="E12" s="162"/>
      <c r="F12" s="162"/>
    </row>
    <row r="13" spans="1:6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21" customHeight="1">
      <c r="A14" s="165" t="s">
        <v>23</v>
      </c>
      <c r="B14" s="166"/>
      <c r="C14" s="166"/>
      <c r="D14" s="166"/>
      <c r="E14" s="166"/>
      <c r="F14" s="167"/>
    </row>
    <row r="15" spans="1:6" ht="12.75">
      <c r="A15" s="7">
        <v>200000</v>
      </c>
      <c r="B15" s="8" t="s">
        <v>24</v>
      </c>
      <c r="C15" s="9">
        <f aca="true" t="shared" si="0" ref="C15:C21">D15+E15</f>
        <v>0</v>
      </c>
      <c r="D15" s="10">
        <v>-804450</v>
      </c>
      <c r="E15" s="10">
        <v>804450</v>
      </c>
      <c r="F15" s="10">
        <v>804450</v>
      </c>
    </row>
    <row r="16" spans="1:6" ht="12.75">
      <c r="A16" s="7">
        <v>203000</v>
      </c>
      <c r="B16" s="8" t="s">
        <v>25</v>
      </c>
      <c r="C16" s="9">
        <f t="shared" si="0"/>
        <v>2.3283064365386963E-10</v>
      </c>
      <c r="D16" s="10">
        <v>2.3283064365386963E-10</v>
      </c>
      <c r="E16" s="10">
        <v>0</v>
      </c>
      <c r="F16" s="10">
        <v>0</v>
      </c>
    </row>
    <row r="17" spans="1:6" ht="12.75">
      <c r="A17" s="11">
        <v>203410</v>
      </c>
      <c r="B17" s="12" t="s">
        <v>26</v>
      </c>
      <c r="C17" s="13">
        <f t="shared" si="0"/>
        <v>1385527</v>
      </c>
      <c r="D17" s="14">
        <v>1385527</v>
      </c>
      <c r="E17" s="14">
        <v>0</v>
      </c>
      <c r="F17" s="14">
        <v>0</v>
      </c>
    </row>
    <row r="18" spans="1:6" ht="12.75">
      <c r="A18" s="11">
        <v>203420</v>
      </c>
      <c r="B18" s="12" t="s">
        <v>27</v>
      </c>
      <c r="C18" s="13">
        <f t="shared" si="0"/>
        <v>-1385527</v>
      </c>
      <c r="D18" s="14">
        <v>-1385527</v>
      </c>
      <c r="E18" s="14">
        <v>0</v>
      </c>
      <c r="F18" s="14">
        <v>0</v>
      </c>
    </row>
    <row r="19" spans="1:6" ht="26.25">
      <c r="A19" s="7">
        <v>208000</v>
      </c>
      <c r="B19" s="8" t="s">
        <v>28</v>
      </c>
      <c r="C19" s="9">
        <f t="shared" si="0"/>
        <v>0</v>
      </c>
      <c r="D19" s="10">
        <v>-804450</v>
      </c>
      <c r="E19" s="10">
        <v>804450</v>
      </c>
      <c r="F19" s="10">
        <v>804450</v>
      </c>
    </row>
    <row r="20" spans="1:6" ht="39">
      <c r="A20" s="11">
        <v>208400</v>
      </c>
      <c r="B20" s="12" t="s">
        <v>29</v>
      </c>
      <c r="C20" s="13">
        <f t="shared" si="0"/>
        <v>0</v>
      </c>
      <c r="D20" s="14">
        <v>-804450</v>
      </c>
      <c r="E20" s="14">
        <v>804450</v>
      </c>
      <c r="F20" s="14">
        <v>804450</v>
      </c>
    </row>
    <row r="21" spans="1:6" ht="12.75">
      <c r="A21" s="17" t="s">
        <v>17</v>
      </c>
      <c r="B21" s="16" t="s">
        <v>30</v>
      </c>
      <c r="C21" s="9">
        <f t="shared" si="0"/>
        <v>0</v>
      </c>
      <c r="D21" s="9">
        <v>-804450</v>
      </c>
      <c r="E21" s="9">
        <v>804450</v>
      </c>
      <c r="F21" s="9">
        <v>804450</v>
      </c>
    </row>
    <row r="22" spans="1:6" ht="21" customHeight="1">
      <c r="A22" s="165" t="s">
        <v>31</v>
      </c>
      <c r="B22" s="166"/>
      <c r="C22" s="166"/>
      <c r="D22" s="166"/>
      <c r="E22" s="166"/>
      <c r="F22" s="167"/>
    </row>
    <row r="23" spans="1:6" ht="12.75">
      <c r="A23" s="7">
        <v>600000</v>
      </c>
      <c r="B23" s="8" t="s">
        <v>32</v>
      </c>
      <c r="C23" s="9">
        <f aca="true" t="shared" si="1" ref="C23:C28">D23+E23</f>
        <v>0</v>
      </c>
      <c r="D23" s="10">
        <v>-804450</v>
      </c>
      <c r="E23" s="10">
        <v>804450</v>
      </c>
      <c r="F23" s="10">
        <v>804450</v>
      </c>
    </row>
    <row r="24" spans="1:6" ht="12.75">
      <c r="A24" s="7">
        <v>602000</v>
      </c>
      <c r="B24" s="8" t="s">
        <v>33</v>
      </c>
      <c r="C24" s="9">
        <f t="shared" si="1"/>
        <v>0</v>
      </c>
      <c r="D24" s="10">
        <v>-804450</v>
      </c>
      <c r="E24" s="10">
        <v>804450</v>
      </c>
      <c r="F24" s="10">
        <v>804450</v>
      </c>
    </row>
    <row r="25" spans="1:6" ht="39">
      <c r="A25" s="11">
        <v>602400</v>
      </c>
      <c r="B25" s="12" t="s">
        <v>29</v>
      </c>
      <c r="C25" s="13">
        <f t="shared" si="1"/>
        <v>0</v>
      </c>
      <c r="D25" s="14">
        <v>-804450</v>
      </c>
      <c r="E25" s="14">
        <v>804450</v>
      </c>
      <c r="F25" s="14">
        <v>804450</v>
      </c>
    </row>
    <row r="26" spans="1:6" ht="26.25">
      <c r="A26" s="7">
        <v>603000</v>
      </c>
      <c r="B26" s="8" t="s">
        <v>176</v>
      </c>
      <c r="C26" s="9">
        <f t="shared" si="1"/>
        <v>2.3283064365386963E-10</v>
      </c>
      <c r="D26" s="10">
        <v>2.3283064365386963E-10</v>
      </c>
      <c r="E26" s="10">
        <v>0</v>
      </c>
      <c r="F26" s="10">
        <v>0</v>
      </c>
    </row>
    <row r="27" spans="1:6" ht="26.25">
      <c r="A27" s="11">
        <v>603000</v>
      </c>
      <c r="B27" s="12" t="s">
        <v>176</v>
      </c>
      <c r="C27" s="13">
        <f t="shared" si="1"/>
        <v>2.3283064365386963E-10</v>
      </c>
      <c r="D27" s="14">
        <v>2.3283064365386963E-10</v>
      </c>
      <c r="E27" s="14">
        <v>0</v>
      </c>
      <c r="F27" s="14">
        <v>0</v>
      </c>
    </row>
    <row r="28" spans="1:6" ht="12.75">
      <c r="A28" s="17" t="s">
        <v>17</v>
      </c>
      <c r="B28" s="16" t="s">
        <v>30</v>
      </c>
      <c r="C28" s="9">
        <f t="shared" si="1"/>
        <v>0</v>
      </c>
      <c r="D28" s="9">
        <v>-804450</v>
      </c>
      <c r="E28" s="9">
        <v>804450</v>
      </c>
      <c r="F28" s="9">
        <v>804450</v>
      </c>
    </row>
    <row r="29" spans="2:5" ht="12.75">
      <c r="B29" s="4"/>
      <c r="E29" s="4"/>
    </row>
    <row r="31" spans="2:5" ht="12.75">
      <c r="B31" s="4"/>
      <c r="E31" s="4"/>
    </row>
  </sheetData>
  <sheetProtection/>
  <mergeCells count="11">
    <mergeCell ref="D1:F4"/>
    <mergeCell ref="A14:F14"/>
    <mergeCell ref="A22:F22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3" width="12.00390625" style="0" customWidth="1"/>
    <col min="4" max="4" width="40.625" style="0" customWidth="1"/>
    <col min="5" max="16" width="13.625" style="0" customWidth="1"/>
  </cols>
  <sheetData>
    <row r="1" spans="14:16" ht="12.75" customHeight="1">
      <c r="N1" s="224" t="s">
        <v>267</v>
      </c>
      <c r="O1" s="224"/>
      <c r="P1" s="224"/>
    </row>
    <row r="2" spans="14:16" ht="12.75">
      <c r="N2" s="224" t="s">
        <v>265</v>
      </c>
      <c r="O2" s="224"/>
      <c r="P2" s="224"/>
    </row>
    <row r="3" spans="14:16" ht="12.75">
      <c r="N3" s="224" t="s">
        <v>265</v>
      </c>
      <c r="O3" s="224"/>
      <c r="P3" s="224"/>
    </row>
    <row r="4" spans="14:16" ht="12.75" customHeight="1">
      <c r="N4" s="224" t="s">
        <v>265</v>
      </c>
      <c r="O4" s="224"/>
      <c r="P4" s="224"/>
    </row>
    <row r="5" spans="14:16" ht="47.25" customHeight="1">
      <c r="N5" s="224" t="s">
        <v>265</v>
      </c>
      <c r="O5" s="224"/>
      <c r="P5" s="224"/>
    </row>
    <row r="6" ht="12.75">
      <c r="E6" s="3" t="s">
        <v>34</v>
      </c>
    </row>
    <row r="7" spans="1:16" ht="20.25" customHeight="1">
      <c r="A7" s="168" t="s">
        <v>35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2.75">
      <c r="A8" s="168" t="s">
        <v>261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12.75">
      <c r="A9" s="19">
        <v>25308200000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8" t="s">
        <v>19</v>
      </c>
      <c r="P10" s="2" t="s">
        <v>36</v>
      </c>
    </row>
    <row r="11" spans="1:16" ht="12.75" customHeight="1">
      <c r="A11" s="169" t="s">
        <v>37</v>
      </c>
      <c r="B11" s="169" t="s">
        <v>38</v>
      </c>
      <c r="C11" s="169" t="s">
        <v>39</v>
      </c>
      <c r="D11" s="162" t="s">
        <v>40</v>
      </c>
      <c r="E11" s="162" t="s">
        <v>4</v>
      </c>
      <c r="F11" s="162"/>
      <c r="G11" s="162"/>
      <c r="H11" s="162"/>
      <c r="I11" s="162"/>
      <c r="J11" s="162" t="s">
        <v>5</v>
      </c>
      <c r="K11" s="162"/>
      <c r="L11" s="162"/>
      <c r="M11" s="162"/>
      <c r="N11" s="162"/>
      <c r="O11" s="162"/>
      <c r="P11" s="163" t="s">
        <v>41</v>
      </c>
    </row>
    <row r="12" spans="1:16" ht="12.75" customHeight="1">
      <c r="A12" s="162"/>
      <c r="B12" s="162"/>
      <c r="C12" s="162"/>
      <c r="D12" s="162"/>
      <c r="E12" s="163" t="s">
        <v>6</v>
      </c>
      <c r="F12" s="162" t="s">
        <v>42</v>
      </c>
      <c r="G12" s="162" t="s">
        <v>43</v>
      </c>
      <c r="H12" s="162"/>
      <c r="I12" s="162" t="s">
        <v>44</v>
      </c>
      <c r="J12" s="163" t="s">
        <v>6</v>
      </c>
      <c r="K12" s="162" t="s">
        <v>7</v>
      </c>
      <c r="L12" s="162" t="s">
        <v>42</v>
      </c>
      <c r="M12" s="162" t="s">
        <v>43</v>
      </c>
      <c r="N12" s="162"/>
      <c r="O12" s="162" t="s">
        <v>44</v>
      </c>
      <c r="P12" s="162"/>
    </row>
    <row r="13" spans="1:16" ht="12.75" customHeight="1">
      <c r="A13" s="162"/>
      <c r="B13" s="162"/>
      <c r="C13" s="162"/>
      <c r="D13" s="162"/>
      <c r="E13" s="162"/>
      <c r="F13" s="162"/>
      <c r="G13" s="162" t="s">
        <v>45</v>
      </c>
      <c r="H13" s="162" t="s">
        <v>46</v>
      </c>
      <c r="I13" s="162"/>
      <c r="J13" s="162"/>
      <c r="K13" s="162"/>
      <c r="L13" s="162"/>
      <c r="M13" s="162" t="s">
        <v>45</v>
      </c>
      <c r="N13" s="162" t="s">
        <v>46</v>
      </c>
      <c r="O13" s="162"/>
      <c r="P13" s="162"/>
    </row>
    <row r="14" spans="1:16" ht="44.2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ht="12.75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12.75">
      <c r="A16" s="20" t="s">
        <v>47</v>
      </c>
      <c r="B16" s="21"/>
      <c r="C16" s="22"/>
      <c r="D16" s="23" t="s">
        <v>48</v>
      </c>
      <c r="E16" s="24">
        <v>-159360.14</v>
      </c>
      <c r="F16" s="27">
        <v>-159360.14</v>
      </c>
      <c r="G16" s="27">
        <v>-40793.45</v>
      </c>
      <c r="H16" s="27">
        <v>-84043.47</v>
      </c>
      <c r="I16" s="27">
        <v>0</v>
      </c>
      <c r="J16" s="24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4">
        <f aca="true" t="shared" si="0" ref="P16:P54">E16+J16</f>
        <v>-159360.14</v>
      </c>
    </row>
    <row r="17" spans="1:16" ht="12.75">
      <c r="A17" s="20" t="s">
        <v>49</v>
      </c>
      <c r="B17" s="21"/>
      <c r="C17" s="22"/>
      <c r="D17" s="23" t="s">
        <v>48</v>
      </c>
      <c r="E17" s="24">
        <v>-159360.14</v>
      </c>
      <c r="F17" s="27">
        <v>-159360.14</v>
      </c>
      <c r="G17" s="27">
        <v>-40793.45</v>
      </c>
      <c r="H17" s="27">
        <v>-84043.47</v>
      </c>
      <c r="I17" s="27">
        <v>0</v>
      </c>
      <c r="J17" s="24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4">
        <f t="shared" si="0"/>
        <v>-159360.14</v>
      </c>
    </row>
    <row r="18" spans="1:16" ht="66">
      <c r="A18" s="28" t="s">
        <v>50</v>
      </c>
      <c r="B18" s="28" t="s">
        <v>51</v>
      </c>
      <c r="C18" s="29" t="s">
        <v>52</v>
      </c>
      <c r="D18" s="30" t="s">
        <v>53</v>
      </c>
      <c r="E18" s="31">
        <v>-151591.22</v>
      </c>
      <c r="F18" s="32">
        <v>-151591.22</v>
      </c>
      <c r="G18" s="32">
        <v>-40793.45</v>
      </c>
      <c r="H18" s="32">
        <v>-84043.47</v>
      </c>
      <c r="I18" s="32">
        <v>0</v>
      </c>
      <c r="J18" s="31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1">
        <f t="shared" si="0"/>
        <v>-151591.22</v>
      </c>
    </row>
    <row r="19" spans="1:16" ht="26.25">
      <c r="A19" s="28" t="s">
        <v>199</v>
      </c>
      <c r="B19" s="28" t="s">
        <v>54</v>
      </c>
      <c r="C19" s="29" t="s">
        <v>55</v>
      </c>
      <c r="D19" s="30" t="s">
        <v>56</v>
      </c>
      <c r="E19" s="31">
        <v>-1768.92</v>
      </c>
      <c r="F19" s="32">
        <v>-1768.92</v>
      </c>
      <c r="G19" s="32">
        <v>0</v>
      </c>
      <c r="H19" s="32">
        <v>0</v>
      </c>
      <c r="I19" s="32">
        <v>0</v>
      </c>
      <c r="J19" s="31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>
        <f t="shared" si="0"/>
        <v>-1768.92</v>
      </c>
    </row>
    <row r="20" spans="1:16" ht="26.25">
      <c r="A20" s="28" t="s">
        <v>200</v>
      </c>
      <c r="B20" s="28" t="s">
        <v>187</v>
      </c>
      <c r="C20" s="29" t="s">
        <v>57</v>
      </c>
      <c r="D20" s="30" t="s">
        <v>188</v>
      </c>
      <c r="E20" s="31">
        <v>-6000</v>
      </c>
      <c r="F20" s="32">
        <v>-6000</v>
      </c>
      <c r="G20" s="32">
        <v>0</v>
      </c>
      <c r="H20" s="32">
        <v>0</v>
      </c>
      <c r="I20" s="32">
        <v>0</v>
      </c>
      <c r="J20" s="31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1">
        <f t="shared" si="0"/>
        <v>-6000</v>
      </c>
    </row>
    <row r="21" spans="1:16" ht="12.75">
      <c r="A21" s="20" t="s">
        <v>58</v>
      </c>
      <c r="B21" s="21"/>
      <c r="C21" s="22"/>
      <c r="D21" s="27" t="s">
        <v>229</v>
      </c>
      <c r="E21" s="24">
        <v>-347698.39</v>
      </c>
      <c r="F21" s="27">
        <v>-347698.39</v>
      </c>
      <c r="G21" s="27">
        <v>-5470.34</v>
      </c>
      <c r="H21" s="27">
        <v>-5708.93</v>
      </c>
      <c r="I21" s="27">
        <v>0</v>
      </c>
      <c r="J21" s="24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4">
        <f t="shared" si="0"/>
        <v>-347698.39</v>
      </c>
    </row>
    <row r="22" spans="1:16" ht="12.75">
      <c r="A22" s="20" t="s">
        <v>59</v>
      </c>
      <c r="B22" s="21"/>
      <c r="C22" s="22"/>
      <c r="D22" s="27" t="s">
        <v>229</v>
      </c>
      <c r="E22" s="24">
        <v>-347698.39</v>
      </c>
      <c r="F22" s="27">
        <v>-347698.39</v>
      </c>
      <c r="G22" s="27">
        <v>-5470.34</v>
      </c>
      <c r="H22" s="27">
        <v>-5708.93</v>
      </c>
      <c r="I22" s="27">
        <v>0</v>
      </c>
      <c r="J22" s="24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4">
        <f t="shared" si="0"/>
        <v>-347698.39</v>
      </c>
    </row>
    <row r="23" spans="1:16" ht="26.25">
      <c r="A23" s="28" t="s">
        <v>60</v>
      </c>
      <c r="B23" s="28" t="s">
        <v>54</v>
      </c>
      <c r="C23" s="29" t="s">
        <v>55</v>
      </c>
      <c r="D23" s="30" t="s">
        <v>56</v>
      </c>
      <c r="E23" s="31">
        <v>-267.16</v>
      </c>
      <c r="F23" s="32">
        <v>-267.16</v>
      </c>
      <c r="G23" s="32">
        <v>0</v>
      </c>
      <c r="H23" s="32">
        <v>0</v>
      </c>
      <c r="I23" s="32">
        <v>0</v>
      </c>
      <c r="J23" s="31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1">
        <f t="shared" si="0"/>
        <v>-267.16</v>
      </c>
    </row>
    <row r="24" spans="1:16" ht="39">
      <c r="A24" s="28" t="s">
        <v>201</v>
      </c>
      <c r="B24" s="28" t="s">
        <v>202</v>
      </c>
      <c r="C24" s="29" t="s">
        <v>203</v>
      </c>
      <c r="D24" s="30" t="s">
        <v>204</v>
      </c>
      <c r="E24" s="31">
        <v>-291000</v>
      </c>
      <c r="F24" s="32">
        <v>-291000</v>
      </c>
      <c r="G24" s="32">
        <v>0</v>
      </c>
      <c r="H24" s="32">
        <v>0</v>
      </c>
      <c r="I24" s="32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1">
        <f t="shared" si="0"/>
        <v>-291000</v>
      </c>
    </row>
    <row r="25" spans="1:16" ht="26.25">
      <c r="A25" s="28" t="s">
        <v>205</v>
      </c>
      <c r="B25" s="28" t="s">
        <v>206</v>
      </c>
      <c r="C25" s="29" t="s">
        <v>63</v>
      </c>
      <c r="D25" s="30" t="s">
        <v>207</v>
      </c>
      <c r="E25" s="31">
        <v>-29710.88</v>
      </c>
      <c r="F25" s="32">
        <v>-29710.88</v>
      </c>
      <c r="G25" s="32">
        <v>0</v>
      </c>
      <c r="H25" s="32">
        <v>0</v>
      </c>
      <c r="I25" s="32">
        <v>0</v>
      </c>
      <c r="J25" s="31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1">
        <f t="shared" si="0"/>
        <v>-29710.88</v>
      </c>
    </row>
    <row r="26" spans="1:16" ht="26.25">
      <c r="A26" s="28" t="s">
        <v>61</v>
      </c>
      <c r="B26" s="28" t="s">
        <v>62</v>
      </c>
      <c r="C26" s="29" t="s">
        <v>63</v>
      </c>
      <c r="D26" s="30" t="s">
        <v>64</v>
      </c>
      <c r="E26" s="31">
        <v>-341.27</v>
      </c>
      <c r="F26" s="32">
        <v>-341.27</v>
      </c>
      <c r="G26" s="32">
        <v>0</v>
      </c>
      <c r="H26" s="32">
        <v>0</v>
      </c>
      <c r="I26" s="32">
        <v>0</v>
      </c>
      <c r="J26" s="31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1">
        <f t="shared" si="0"/>
        <v>-341.27</v>
      </c>
    </row>
    <row r="27" spans="1:16" ht="26.25">
      <c r="A27" s="28" t="s">
        <v>208</v>
      </c>
      <c r="B27" s="28" t="s">
        <v>209</v>
      </c>
      <c r="C27" s="29" t="s">
        <v>63</v>
      </c>
      <c r="D27" s="30" t="s">
        <v>210</v>
      </c>
      <c r="E27" s="31">
        <v>-6691.8</v>
      </c>
      <c r="F27" s="32">
        <v>-6691.8</v>
      </c>
      <c r="G27" s="32">
        <v>0</v>
      </c>
      <c r="H27" s="32">
        <v>0</v>
      </c>
      <c r="I27" s="32">
        <v>0</v>
      </c>
      <c r="J27" s="31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1">
        <f t="shared" si="0"/>
        <v>-6691.8</v>
      </c>
    </row>
    <row r="28" spans="1:16" ht="39">
      <c r="A28" s="28" t="s">
        <v>172</v>
      </c>
      <c r="B28" s="28" t="s">
        <v>173</v>
      </c>
      <c r="C28" s="29" t="s">
        <v>171</v>
      </c>
      <c r="D28" s="30" t="s">
        <v>174</v>
      </c>
      <c r="E28" s="31">
        <v>-14233.34</v>
      </c>
      <c r="F28" s="32">
        <v>-14233.34</v>
      </c>
      <c r="G28" s="32">
        <v>-5470.34</v>
      </c>
      <c r="H28" s="32">
        <v>-5708.93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-14233.34</v>
      </c>
    </row>
    <row r="29" spans="1:16" ht="26.25">
      <c r="A29" s="28" t="s">
        <v>186</v>
      </c>
      <c r="B29" s="28" t="s">
        <v>187</v>
      </c>
      <c r="C29" s="29" t="s">
        <v>57</v>
      </c>
      <c r="D29" s="30" t="s">
        <v>188</v>
      </c>
      <c r="E29" s="31">
        <v>-5000</v>
      </c>
      <c r="F29" s="32">
        <v>-5000</v>
      </c>
      <c r="G29" s="32">
        <v>0</v>
      </c>
      <c r="H29" s="32">
        <v>0</v>
      </c>
      <c r="I29" s="32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1">
        <f t="shared" si="0"/>
        <v>-5000</v>
      </c>
    </row>
    <row r="30" spans="1:16" ht="39">
      <c r="A30" s="28" t="s">
        <v>65</v>
      </c>
      <c r="B30" s="28" t="s">
        <v>66</v>
      </c>
      <c r="C30" s="29" t="s">
        <v>67</v>
      </c>
      <c r="D30" s="30" t="s">
        <v>68</v>
      </c>
      <c r="E30" s="31">
        <v>-52.44</v>
      </c>
      <c r="F30" s="32">
        <v>-52.44</v>
      </c>
      <c r="G30" s="32">
        <v>0</v>
      </c>
      <c r="H30" s="32">
        <v>0</v>
      </c>
      <c r="I30" s="32">
        <v>0</v>
      </c>
      <c r="J30" s="31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1">
        <f t="shared" si="0"/>
        <v>-52.44</v>
      </c>
    </row>
    <row r="31" spans="1:16" ht="26.25">
      <c r="A31" s="28" t="s">
        <v>189</v>
      </c>
      <c r="B31" s="28" t="s">
        <v>190</v>
      </c>
      <c r="C31" s="29" t="s">
        <v>69</v>
      </c>
      <c r="D31" s="30" t="s">
        <v>191</v>
      </c>
      <c r="E31" s="31">
        <v>-401.5</v>
      </c>
      <c r="F31" s="32">
        <v>-401.5</v>
      </c>
      <c r="G31" s="32">
        <v>0</v>
      </c>
      <c r="H31" s="32">
        <v>0</v>
      </c>
      <c r="I31" s="32">
        <v>0</v>
      </c>
      <c r="J31" s="31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-401.5</v>
      </c>
    </row>
    <row r="32" spans="1:16" ht="26.25">
      <c r="A32" s="20" t="s">
        <v>70</v>
      </c>
      <c r="B32" s="21"/>
      <c r="C32" s="22"/>
      <c r="D32" s="23" t="s">
        <v>71</v>
      </c>
      <c r="E32" s="24">
        <v>-328152.84</v>
      </c>
      <c r="F32" s="27">
        <v>-328152.84</v>
      </c>
      <c r="G32" s="27">
        <v>77525.34000000008</v>
      </c>
      <c r="H32" s="27">
        <v>-269930.96</v>
      </c>
      <c r="I32" s="27">
        <v>0</v>
      </c>
      <c r="J32" s="24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4">
        <f t="shared" si="0"/>
        <v>-328152.84</v>
      </c>
    </row>
    <row r="33" spans="1:16" ht="26.25">
      <c r="A33" s="20" t="s">
        <v>72</v>
      </c>
      <c r="B33" s="21"/>
      <c r="C33" s="22"/>
      <c r="D33" s="23" t="s">
        <v>71</v>
      </c>
      <c r="E33" s="24">
        <v>-328152.84</v>
      </c>
      <c r="F33" s="27">
        <v>-328152.84</v>
      </c>
      <c r="G33" s="27">
        <v>77525.34000000008</v>
      </c>
      <c r="H33" s="27">
        <v>-269930.96</v>
      </c>
      <c r="I33" s="27">
        <v>0</v>
      </c>
      <c r="J33" s="24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4">
        <f t="shared" si="0"/>
        <v>-328152.84</v>
      </c>
    </row>
    <row r="34" spans="1:16" ht="52.5">
      <c r="A34" s="28" t="s">
        <v>73</v>
      </c>
      <c r="B34" s="28" t="s">
        <v>74</v>
      </c>
      <c r="C34" s="29" t="s">
        <v>75</v>
      </c>
      <c r="D34" s="30" t="s">
        <v>76</v>
      </c>
      <c r="E34" s="31">
        <v>-275351.25</v>
      </c>
      <c r="F34" s="32">
        <v>-275351.25</v>
      </c>
      <c r="G34" s="32">
        <v>66928.8600000001</v>
      </c>
      <c r="H34" s="32">
        <v>-247912.29</v>
      </c>
      <c r="I34" s="32">
        <v>0</v>
      </c>
      <c r="J34" s="31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1">
        <f t="shared" si="0"/>
        <v>-275351.25</v>
      </c>
    </row>
    <row r="35" spans="1:16" ht="39">
      <c r="A35" s="28" t="s">
        <v>77</v>
      </c>
      <c r="B35" s="28" t="s">
        <v>57</v>
      </c>
      <c r="C35" s="29" t="s">
        <v>78</v>
      </c>
      <c r="D35" s="30" t="s">
        <v>79</v>
      </c>
      <c r="E35" s="31">
        <v>-3783.62</v>
      </c>
      <c r="F35" s="32">
        <v>-3783.62</v>
      </c>
      <c r="G35" s="32">
        <v>3185.05</v>
      </c>
      <c r="H35" s="32">
        <v>-6000</v>
      </c>
      <c r="I35" s="32">
        <v>0</v>
      </c>
      <c r="J35" s="31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1">
        <f t="shared" si="0"/>
        <v>-3783.62</v>
      </c>
    </row>
    <row r="36" spans="1:16" ht="26.25">
      <c r="A36" s="28" t="s">
        <v>80</v>
      </c>
      <c r="B36" s="28" t="s">
        <v>81</v>
      </c>
      <c r="C36" s="29" t="s">
        <v>82</v>
      </c>
      <c r="D36" s="30" t="s">
        <v>83</v>
      </c>
      <c r="E36" s="31">
        <v>8089.43</v>
      </c>
      <c r="F36" s="32">
        <v>8089.43</v>
      </c>
      <c r="G36" s="32">
        <v>18900.65</v>
      </c>
      <c r="H36" s="32">
        <v>0</v>
      </c>
      <c r="I36" s="32">
        <v>0</v>
      </c>
      <c r="J36" s="31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1">
        <f t="shared" si="0"/>
        <v>8089.43</v>
      </c>
    </row>
    <row r="37" spans="1:16" ht="26.25">
      <c r="A37" s="28" t="s">
        <v>84</v>
      </c>
      <c r="B37" s="28" t="s">
        <v>85</v>
      </c>
      <c r="C37" s="29" t="s">
        <v>82</v>
      </c>
      <c r="D37" s="30" t="s">
        <v>86</v>
      </c>
      <c r="E37" s="31">
        <v>-55297.4</v>
      </c>
      <c r="F37" s="32">
        <v>-55297.4</v>
      </c>
      <c r="G37" s="32">
        <v>-11489.22</v>
      </c>
      <c r="H37" s="32">
        <v>-16018.67</v>
      </c>
      <c r="I37" s="32">
        <v>0</v>
      </c>
      <c r="J37" s="31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1">
        <f t="shared" si="0"/>
        <v>-55297.4</v>
      </c>
    </row>
    <row r="38" spans="1:16" ht="12.75">
      <c r="A38" s="28" t="s">
        <v>211</v>
      </c>
      <c r="B38" s="28" t="s">
        <v>212</v>
      </c>
      <c r="C38" s="29" t="s">
        <v>82</v>
      </c>
      <c r="D38" s="30" t="s">
        <v>213</v>
      </c>
      <c r="E38" s="31">
        <v>-1810</v>
      </c>
      <c r="F38" s="32">
        <v>-1810</v>
      </c>
      <c r="G38" s="32">
        <v>0</v>
      </c>
      <c r="H38" s="32">
        <v>0</v>
      </c>
      <c r="I38" s="32">
        <v>0</v>
      </c>
      <c r="J38" s="31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1">
        <f t="shared" si="0"/>
        <v>-1810</v>
      </c>
    </row>
    <row r="39" spans="1:16" ht="39">
      <c r="A39" s="20" t="s">
        <v>87</v>
      </c>
      <c r="B39" s="21"/>
      <c r="C39" s="22"/>
      <c r="D39" s="149" t="s">
        <v>231</v>
      </c>
      <c r="E39" s="24">
        <v>257731.78</v>
      </c>
      <c r="F39" s="27">
        <v>257731.78</v>
      </c>
      <c r="G39" s="27">
        <v>222500.49</v>
      </c>
      <c r="H39" s="27">
        <v>-1456.33</v>
      </c>
      <c r="I39" s="27">
        <v>0</v>
      </c>
      <c r="J39" s="24">
        <v>804450</v>
      </c>
      <c r="K39" s="27">
        <v>804450</v>
      </c>
      <c r="L39" s="27">
        <v>0</v>
      </c>
      <c r="M39" s="27">
        <v>0</v>
      </c>
      <c r="N39" s="27">
        <v>0</v>
      </c>
      <c r="O39" s="27">
        <v>804450</v>
      </c>
      <c r="P39" s="24">
        <f t="shared" si="0"/>
        <v>1062181.78</v>
      </c>
    </row>
    <row r="40" spans="1:16" ht="39">
      <c r="A40" s="20" t="s">
        <v>88</v>
      </c>
      <c r="B40" s="21"/>
      <c r="C40" s="22"/>
      <c r="D40" s="149" t="s">
        <v>232</v>
      </c>
      <c r="E40" s="24">
        <v>257731.78</v>
      </c>
      <c r="F40" s="27">
        <v>257731.78</v>
      </c>
      <c r="G40" s="27">
        <v>222500.49</v>
      </c>
      <c r="H40" s="27">
        <v>-1456.33</v>
      </c>
      <c r="I40" s="27">
        <v>0</v>
      </c>
      <c r="J40" s="24">
        <v>804450</v>
      </c>
      <c r="K40" s="27">
        <v>804450</v>
      </c>
      <c r="L40" s="27">
        <v>0</v>
      </c>
      <c r="M40" s="27">
        <v>0</v>
      </c>
      <c r="N40" s="27">
        <v>0</v>
      </c>
      <c r="O40" s="27">
        <v>804450</v>
      </c>
      <c r="P40" s="24">
        <f t="shared" si="0"/>
        <v>1062181.78</v>
      </c>
    </row>
    <row r="41" spans="1:16" ht="26.25">
      <c r="A41" s="28" t="s">
        <v>214</v>
      </c>
      <c r="B41" s="28" t="s">
        <v>215</v>
      </c>
      <c r="C41" s="29" t="s">
        <v>216</v>
      </c>
      <c r="D41" s="30" t="s">
        <v>217</v>
      </c>
      <c r="E41" s="31">
        <v>44966.54</v>
      </c>
      <c r="F41" s="32">
        <v>44966.54</v>
      </c>
      <c r="G41" s="32">
        <v>0</v>
      </c>
      <c r="H41" s="32">
        <v>0</v>
      </c>
      <c r="I41" s="32">
        <v>0</v>
      </c>
      <c r="J41" s="31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1">
        <f t="shared" si="0"/>
        <v>44966.54</v>
      </c>
    </row>
    <row r="42" spans="1:16" ht="39">
      <c r="A42" s="28" t="s">
        <v>218</v>
      </c>
      <c r="B42" s="28" t="s">
        <v>219</v>
      </c>
      <c r="C42" s="29" t="s">
        <v>216</v>
      </c>
      <c r="D42" s="30" t="s">
        <v>220</v>
      </c>
      <c r="E42" s="31">
        <v>-2000</v>
      </c>
      <c r="F42" s="32">
        <v>-2000</v>
      </c>
      <c r="G42" s="32">
        <v>0</v>
      </c>
      <c r="H42" s="32">
        <v>0</v>
      </c>
      <c r="I42" s="32">
        <v>0</v>
      </c>
      <c r="J42" s="31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1">
        <f t="shared" si="0"/>
        <v>-2000</v>
      </c>
    </row>
    <row r="43" spans="1:16" ht="26.25">
      <c r="A43" s="28" t="s">
        <v>221</v>
      </c>
      <c r="B43" s="28" t="s">
        <v>222</v>
      </c>
      <c r="C43" s="29" t="s">
        <v>98</v>
      </c>
      <c r="D43" s="30" t="s">
        <v>223</v>
      </c>
      <c r="E43" s="31">
        <v>12400</v>
      </c>
      <c r="F43" s="32">
        <v>12400</v>
      </c>
      <c r="G43" s="32">
        <v>0</v>
      </c>
      <c r="H43" s="32">
        <v>0</v>
      </c>
      <c r="I43" s="32">
        <v>0</v>
      </c>
      <c r="J43" s="31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1">
        <f t="shared" si="0"/>
        <v>12400</v>
      </c>
    </row>
    <row r="44" spans="1:16" ht="52.5">
      <c r="A44" s="28" t="s">
        <v>89</v>
      </c>
      <c r="B44" s="28" t="s">
        <v>90</v>
      </c>
      <c r="C44" s="29" t="s">
        <v>74</v>
      </c>
      <c r="D44" s="30" t="s">
        <v>91</v>
      </c>
      <c r="E44" s="31">
        <v>201780.91</v>
      </c>
      <c r="F44" s="32">
        <v>201780.91</v>
      </c>
      <c r="G44" s="32">
        <v>222500.49</v>
      </c>
      <c r="H44" s="32">
        <v>-1456.33</v>
      </c>
      <c r="I44" s="32">
        <v>0</v>
      </c>
      <c r="J44" s="3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1">
        <f t="shared" si="0"/>
        <v>201780.91</v>
      </c>
    </row>
    <row r="45" spans="1:16" ht="78.75">
      <c r="A45" s="28" t="s">
        <v>92</v>
      </c>
      <c r="B45" s="28" t="s">
        <v>93</v>
      </c>
      <c r="C45" s="29" t="s">
        <v>94</v>
      </c>
      <c r="D45" s="30" t="s">
        <v>95</v>
      </c>
      <c r="E45" s="31">
        <v>2722.32</v>
      </c>
      <c r="F45" s="32">
        <v>2722.32</v>
      </c>
      <c r="G45" s="32">
        <v>0</v>
      </c>
      <c r="H45" s="32">
        <v>0</v>
      </c>
      <c r="I45" s="32">
        <v>0</v>
      </c>
      <c r="J45" s="31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1">
        <f t="shared" si="0"/>
        <v>2722.32</v>
      </c>
    </row>
    <row r="46" spans="1:16" ht="78.75">
      <c r="A46" s="28" t="s">
        <v>177</v>
      </c>
      <c r="B46" s="28" t="s">
        <v>178</v>
      </c>
      <c r="C46" s="29" t="s">
        <v>179</v>
      </c>
      <c r="D46" s="30" t="s">
        <v>180</v>
      </c>
      <c r="E46" s="31">
        <v>4464.71</v>
      </c>
      <c r="F46" s="32">
        <v>4464.71</v>
      </c>
      <c r="G46" s="32">
        <v>0</v>
      </c>
      <c r="H46" s="32">
        <v>0</v>
      </c>
      <c r="I46" s="32">
        <v>0</v>
      </c>
      <c r="J46" s="31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1">
        <f t="shared" si="0"/>
        <v>4464.71</v>
      </c>
    </row>
    <row r="47" spans="1:16" ht="52.5">
      <c r="A47" s="28" t="s">
        <v>96</v>
      </c>
      <c r="B47" s="28" t="s">
        <v>97</v>
      </c>
      <c r="C47" s="29" t="s">
        <v>98</v>
      </c>
      <c r="D47" s="30" t="s">
        <v>99</v>
      </c>
      <c r="E47" s="31">
        <v>-2.7</v>
      </c>
      <c r="F47" s="32">
        <v>-2.7</v>
      </c>
      <c r="G47" s="32">
        <v>0</v>
      </c>
      <c r="H47" s="32">
        <v>0</v>
      </c>
      <c r="I47" s="32">
        <v>0</v>
      </c>
      <c r="J47" s="31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1">
        <f t="shared" si="0"/>
        <v>-2.7</v>
      </c>
    </row>
    <row r="48" spans="1:16" ht="26.25">
      <c r="A48" s="28" t="s">
        <v>224</v>
      </c>
      <c r="B48" s="28" t="s">
        <v>187</v>
      </c>
      <c r="C48" s="29" t="s">
        <v>57</v>
      </c>
      <c r="D48" s="30" t="s">
        <v>188</v>
      </c>
      <c r="E48" s="31">
        <v>-6600</v>
      </c>
      <c r="F48" s="32">
        <v>-6600</v>
      </c>
      <c r="G48" s="32">
        <v>0</v>
      </c>
      <c r="H48" s="32">
        <v>0</v>
      </c>
      <c r="I48" s="32">
        <v>0</v>
      </c>
      <c r="J48" s="31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1">
        <f t="shared" si="0"/>
        <v>-6600</v>
      </c>
    </row>
    <row r="49" spans="1:16" ht="78.75">
      <c r="A49" s="28" t="s">
        <v>225</v>
      </c>
      <c r="B49" s="28" t="s">
        <v>226</v>
      </c>
      <c r="C49" s="29" t="s">
        <v>227</v>
      </c>
      <c r="D49" s="30" t="s">
        <v>228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1">
        <v>804450</v>
      </c>
      <c r="K49" s="32">
        <v>804450</v>
      </c>
      <c r="L49" s="32">
        <v>0</v>
      </c>
      <c r="M49" s="32">
        <v>0</v>
      </c>
      <c r="N49" s="32">
        <v>0</v>
      </c>
      <c r="O49" s="32">
        <v>804450</v>
      </c>
      <c r="P49" s="31">
        <f t="shared" si="0"/>
        <v>804450</v>
      </c>
    </row>
    <row r="50" spans="1:16" ht="26.25">
      <c r="A50" s="20" t="s">
        <v>100</v>
      </c>
      <c r="B50" s="21"/>
      <c r="C50" s="22"/>
      <c r="D50" s="23" t="s">
        <v>250</v>
      </c>
      <c r="E50" s="24">
        <v>-18353.57</v>
      </c>
      <c r="F50" s="27">
        <v>-18353.57</v>
      </c>
      <c r="G50" s="27">
        <v>2918.18</v>
      </c>
      <c r="H50" s="27">
        <v>0</v>
      </c>
      <c r="I50" s="27">
        <v>0</v>
      </c>
      <c r="J50" s="24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4">
        <f t="shared" si="0"/>
        <v>-18353.57</v>
      </c>
    </row>
    <row r="51" spans="1:16" ht="26.25">
      <c r="A51" s="20" t="s">
        <v>101</v>
      </c>
      <c r="B51" s="21"/>
      <c r="C51" s="22"/>
      <c r="D51" s="23" t="s">
        <v>250</v>
      </c>
      <c r="E51" s="24">
        <v>-18353.57</v>
      </c>
      <c r="F51" s="27">
        <v>-18353.57</v>
      </c>
      <c r="G51" s="27">
        <v>2918.18</v>
      </c>
      <c r="H51" s="27">
        <v>0</v>
      </c>
      <c r="I51" s="27">
        <v>0</v>
      </c>
      <c r="J51" s="24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4">
        <f t="shared" si="0"/>
        <v>-18353.57</v>
      </c>
    </row>
    <row r="52" spans="1:16" ht="12.75">
      <c r="A52" s="28" t="s">
        <v>102</v>
      </c>
      <c r="B52" s="28" t="s">
        <v>103</v>
      </c>
      <c r="C52" s="29" t="s">
        <v>104</v>
      </c>
      <c r="D52" s="30" t="s">
        <v>105</v>
      </c>
      <c r="E52" s="31">
        <v>-15558.69</v>
      </c>
      <c r="F52" s="32">
        <v>-15558.69</v>
      </c>
      <c r="G52" s="32">
        <v>1280.69</v>
      </c>
      <c r="H52" s="32">
        <v>0</v>
      </c>
      <c r="I52" s="32">
        <v>0</v>
      </c>
      <c r="J52" s="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1">
        <f t="shared" si="0"/>
        <v>-15558.69</v>
      </c>
    </row>
    <row r="53" spans="1:16" ht="26.25">
      <c r="A53" s="28" t="s">
        <v>106</v>
      </c>
      <c r="B53" s="28" t="s">
        <v>107</v>
      </c>
      <c r="C53" s="29" t="s">
        <v>108</v>
      </c>
      <c r="D53" s="30" t="s">
        <v>109</v>
      </c>
      <c r="E53" s="31">
        <v>-2794.88</v>
      </c>
      <c r="F53" s="32">
        <v>-2794.88</v>
      </c>
      <c r="G53" s="32">
        <v>1637.49</v>
      </c>
      <c r="H53" s="32">
        <v>0</v>
      </c>
      <c r="I53" s="32">
        <v>0</v>
      </c>
      <c r="J53" s="31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1">
        <f t="shared" si="0"/>
        <v>-2794.88</v>
      </c>
    </row>
    <row r="54" spans="1:16" ht="12.75">
      <c r="A54" s="33" t="s">
        <v>17</v>
      </c>
      <c r="B54" s="33" t="s">
        <v>17</v>
      </c>
      <c r="C54" s="34" t="s">
        <v>17</v>
      </c>
      <c r="D54" s="24" t="s">
        <v>110</v>
      </c>
      <c r="E54" s="24">
        <v>-595833.1600000005</v>
      </c>
      <c r="F54" s="24">
        <v>-595833.1600000005</v>
      </c>
      <c r="G54" s="24">
        <v>256680.22</v>
      </c>
      <c r="H54" s="24">
        <v>-361139.69</v>
      </c>
      <c r="I54" s="24">
        <v>0</v>
      </c>
      <c r="J54" s="24">
        <v>804450</v>
      </c>
      <c r="K54" s="24">
        <v>804450</v>
      </c>
      <c r="L54" s="24">
        <v>0</v>
      </c>
      <c r="M54" s="24">
        <v>0</v>
      </c>
      <c r="N54" s="24">
        <v>0</v>
      </c>
      <c r="O54" s="24">
        <v>804450</v>
      </c>
      <c r="P54" s="24">
        <f t="shared" si="0"/>
        <v>208616.8399999995</v>
      </c>
    </row>
    <row r="57" spans="1:4" ht="12.75">
      <c r="A57" s="4"/>
      <c r="D57" s="139"/>
    </row>
  </sheetData>
  <sheetProtection/>
  <mergeCells count="23">
    <mergeCell ref="N1:P5"/>
    <mergeCell ref="A7:P7"/>
    <mergeCell ref="A8:P8"/>
    <mergeCell ref="A11:A14"/>
    <mergeCell ref="B11:B14"/>
    <mergeCell ref="C11:C14"/>
    <mergeCell ref="P11:P14"/>
    <mergeCell ref="F12:F14"/>
    <mergeCell ref="G12:H12"/>
    <mergeCell ref="M13:M14"/>
    <mergeCell ref="N13:N14"/>
    <mergeCell ref="G13:G14"/>
    <mergeCell ref="J11:O11"/>
    <mergeCell ref="J12:J14"/>
    <mergeCell ref="K12:K14"/>
    <mergeCell ref="L12:L14"/>
    <mergeCell ref="H13:H14"/>
    <mergeCell ref="I12:I14"/>
    <mergeCell ref="D11:D14"/>
    <mergeCell ref="E11:I11"/>
    <mergeCell ref="E12:E14"/>
    <mergeCell ref="O12:O14"/>
    <mergeCell ref="M12:N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SheetLayoutView="100" zoomScalePageLayoutView="0" workbookViewId="0" topLeftCell="H1">
      <selection activeCell="E8" sqref="E8:Y8"/>
    </sheetView>
  </sheetViews>
  <sheetFormatPr defaultColWidth="9.00390625" defaultRowHeight="12.75"/>
  <cols>
    <col min="1" max="1" width="11.00390625" style="0" customWidth="1"/>
    <col min="2" max="2" width="19.375" style="0" customWidth="1"/>
    <col min="3" max="3" width="14.125" style="0" hidden="1" customWidth="1"/>
    <col min="4" max="4" width="17.125" style="0" customWidth="1"/>
    <col min="5" max="6" width="11.375" style="0" hidden="1" customWidth="1"/>
    <col min="7" max="7" width="8.50390625" style="0" hidden="1" customWidth="1"/>
    <col min="8" max="8" width="14.00390625" style="0" customWidth="1"/>
    <col min="9" max="9" width="13.50390625" style="0" customWidth="1"/>
    <col min="10" max="10" width="9.50390625" style="0" customWidth="1"/>
    <col min="11" max="11" width="12.50390625" style="36" hidden="1" customWidth="1"/>
    <col min="12" max="12" width="9.625" style="36" customWidth="1"/>
    <col min="13" max="13" width="10.50390625" style="0" customWidth="1"/>
    <col min="14" max="14" width="9.625" style="0" customWidth="1"/>
    <col min="15" max="15" width="12.625" style="0" customWidth="1"/>
    <col min="16" max="16" width="9.00390625" style="0" customWidth="1"/>
    <col min="17" max="17" width="9.50390625" style="0" customWidth="1"/>
    <col min="18" max="18" width="9.375" style="0" customWidth="1"/>
    <col min="19" max="19" width="6.875" style="0" customWidth="1"/>
    <col min="20" max="20" width="7.00390625" style="0" customWidth="1"/>
    <col min="21" max="22" width="7.50390625" style="0" customWidth="1"/>
    <col min="23" max="23" width="8.375" style="0" customWidth="1"/>
    <col min="24" max="24" width="16.375" style="0" customWidth="1"/>
  </cols>
  <sheetData>
    <row r="1" spans="11:24" ht="12.75" customHeight="1">
      <c r="K1" s="191"/>
      <c r="L1" s="191"/>
      <c r="M1" s="191"/>
      <c r="N1" s="137"/>
      <c r="O1" s="35"/>
      <c r="P1" s="35"/>
      <c r="Q1" s="35"/>
      <c r="R1" s="35"/>
      <c r="S1" s="35"/>
      <c r="U1" s="35"/>
      <c r="V1" s="230" t="s">
        <v>268</v>
      </c>
      <c r="W1" s="225"/>
      <c r="X1" s="225"/>
    </row>
    <row r="2" spans="11:24" ht="12.75">
      <c r="K2" s="35"/>
      <c r="L2" s="35"/>
      <c r="M2" s="35"/>
      <c r="N2" s="35"/>
      <c r="O2" s="35"/>
      <c r="P2" s="35"/>
      <c r="Q2" s="35"/>
      <c r="R2" s="35"/>
      <c r="S2" s="35"/>
      <c r="U2" s="35"/>
      <c r="V2" s="225" t="s">
        <v>265</v>
      </c>
      <c r="W2" s="225"/>
      <c r="X2" s="225"/>
    </row>
    <row r="3" spans="11:24" ht="12.75">
      <c r="K3" s="35"/>
      <c r="L3" s="35"/>
      <c r="M3" s="35"/>
      <c r="N3" s="35"/>
      <c r="O3" s="35"/>
      <c r="P3" s="35"/>
      <c r="Q3" s="35"/>
      <c r="R3" s="35"/>
      <c r="S3" s="35"/>
      <c r="U3" s="35"/>
      <c r="V3" s="225" t="s">
        <v>265</v>
      </c>
      <c r="W3" s="225"/>
      <c r="X3" s="225"/>
    </row>
    <row r="4" spans="22:24" ht="12.75">
      <c r="V4" s="225" t="s">
        <v>265</v>
      </c>
      <c r="W4" s="225"/>
      <c r="X4" s="225"/>
    </row>
    <row r="5" spans="22:24" ht="12.75">
      <c r="V5" s="225" t="s">
        <v>265</v>
      </c>
      <c r="W5" s="225"/>
      <c r="X5" s="225"/>
    </row>
    <row r="6" spans="22:24" ht="48.75" customHeight="1">
      <c r="V6" s="225" t="s">
        <v>265</v>
      </c>
      <c r="W6" s="225"/>
      <c r="X6" s="225"/>
    </row>
    <row r="7" spans="3:24" ht="15">
      <c r="C7" s="3" t="s">
        <v>111</v>
      </c>
      <c r="D7" s="111" t="s">
        <v>111</v>
      </c>
      <c r="E7" s="37"/>
      <c r="F7" s="3" t="s">
        <v>111</v>
      </c>
      <c r="G7" s="38"/>
      <c r="H7" s="39"/>
      <c r="I7" s="39"/>
      <c r="J7" s="39"/>
      <c r="K7" s="40"/>
      <c r="L7" s="40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6"/>
    </row>
    <row r="8" spans="5:25" ht="26.25" customHeight="1">
      <c r="E8" s="187" t="s">
        <v>112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3" ht="17.25">
      <c r="A9" s="41">
        <v>25308200000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4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1.25" customHeight="1">
      <c r="A10" s="25" t="s">
        <v>113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4" ht="14.25" customHeight="1">
      <c r="A11" s="26"/>
      <c r="B11" s="26"/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4"/>
      <c r="N11" s="44"/>
      <c r="O11" s="44"/>
      <c r="X11" s="44" t="s">
        <v>36</v>
      </c>
    </row>
    <row r="12" spans="1:24" ht="12.75">
      <c r="A12" s="170" t="s">
        <v>114</v>
      </c>
      <c r="B12" s="170" t="s">
        <v>115</v>
      </c>
      <c r="C12" s="179" t="s">
        <v>116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  <c r="P12" s="178" t="s">
        <v>117</v>
      </c>
      <c r="Q12" s="179"/>
      <c r="R12" s="179"/>
      <c r="S12" s="179"/>
      <c r="T12" s="179"/>
      <c r="U12" s="179"/>
      <c r="V12" s="179"/>
      <c r="W12" s="179"/>
      <c r="X12" s="180"/>
    </row>
    <row r="13" spans="1:24" ht="12.75">
      <c r="A13" s="192"/>
      <c r="B13" s="19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/>
      <c r="P13" s="181"/>
      <c r="Q13" s="182"/>
      <c r="R13" s="182"/>
      <c r="S13" s="182"/>
      <c r="T13" s="182"/>
      <c r="U13" s="182"/>
      <c r="V13" s="182"/>
      <c r="W13" s="182"/>
      <c r="X13" s="183"/>
    </row>
    <row r="14" spans="1:24" ht="12.75">
      <c r="A14" s="192"/>
      <c r="B14" s="192"/>
      <c r="C14" s="195"/>
      <c r="D14" s="201" t="s">
        <v>118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188" t="s">
        <v>6</v>
      </c>
      <c r="P14" s="178" t="s">
        <v>119</v>
      </c>
      <c r="Q14" s="179"/>
      <c r="R14" s="180"/>
      <c r="S14" s="172" t="s">
        <v>118</v>
      </c>
      <c r="T14" s="173"/>
      <c r="U14" s="173"/>
      <c r="V14" s="173"/>
      <c r="W14" s="174"/>
      <c r="X14" s="188" t="s">
        <v>6</v>
      </c>
    </row>
    <row r="15" spans="1:24" ht="25.5" customHeight="1">
      <c r="A15" s="192"/>
      <c r="B15" s="192"/>
      <c r="C15" s="196"/>
      <c r="D15" s="175" t="s">
        <v>120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189"/>
      <c r="P15" s="181"/>
      <c r="Q15" s="182"/>
      <c r="R15" s="183"/>
      <c r="S15" s="175" t="s">
        <v>121</v>
      </c>
      <c r="T15" s="176"/>
      <c r="U15" s="176"/>
      <c r="V15" s="176"/>
      <c r="W15" s="177"/>
      <c r="X15" s="189"/>
    </row>
    <row r="16" spans="1:24" ht="12.75" customHeight="1">
      <c r="A16" s="192"/>
      <c r="B16" s="192"/>
      <c r="C16" s="184"/>
      <c r="D16" s="197" t="s">
        <v>151</v>
      </c>
      <c r="E16" s="186" t="s">
        <v>122</v>
      </c>
      <c r="F16" s="186" t="s">
        <v>123</v>
      </c>
      <c r="G16" s="186" t="s">
        <v>124</v>
      </c>
      <c r="H16" s="197" t="s">
        <v>175</v>
      </c>
      <c r="I16" s="197" t="s">
        <v>15</v>
      </c>
      <c r="J16" s="175" t="s">
        <v>152</v>
      </c>
      <c r="K16" s="176"/>
      <c r="L16" s="176"/>
      <c r="M16" s="176"/>
      <c r="N16" s="177"/>
      <c r="O16" s="189"/>
      <c r="P16" s="170" t="s">
        <v>125</v>
      </c>
      <c r="Q16" s="170" t="s">
        <v>126</v>
      </c>
      <c r="R16" s="180" t="s">
        <v>127</v>
      </c>
      <c r="S16" s="170" t="s">
        <v>128</v>
      </c>
      <c r="T16" s="170" t="s">
        <v>154</v>
      </c>
      <c r="U16" s="170" t="s">
        <v>155</v>
      </c>
      <c r="V16" s="170" t="s">
        <v>163</v>
      </c>
      <c r="W16" s="170" t="s">
        <v>164</v>
      </c>
      <c r="X16" s="189"/>
    </row>
    <row r="17" spans="1:24" ht="105.75" customHeight="1">
      <c r="A17" s="192"/>
      <c r="B17" s="192"/>
      <c r="C17" s="185"/>
      <c r="D17" s="197"/>
      <c r="E17" s="185"/>
      <c r="F17" s="185"/>
      <c r="G17" s="185"/>
      <c r="H17" s="197"/>
      <c r="I17" s="197"/>
      <c r="J17" s="192" t="s">
        <v>153</v>
      </c>
      <c r="K17" s="138"/>
      <c r="L17" s="199" t="s">
        <v>169</v>
      </c>
      <c r="M17" s="192" t="s">
        <v>230</v>
      </c>
      <c r="N17" s="170" t="s">
        <v>170</v>
      </c>
      <c r="O17" s="190"/>
      <c r="P17" s="171"/>
      <c r="Q17" s="171"/>
      <c r="R17" s="183"/>
      <c r="S17" s="171"/>
      <c r="T17" s="171"/>
      <c r="U17" s="171"/>
      <c r="V17" s="171"/>
      <c r="W17" s="171"/>
      <c r="X17" s="190"/>
    </row>
    <row r="18" spans="1:24" ht="66" customHeight="1">
      <c r="A18" s="192"/>
      <c r="B18" s="192"/>
      <c r="C18" s="130"/>
      <c r="D18" s="198"/>
      <c r="E18" s="131"/>
      <c r="F18" s="132"/>
      <c r="G18" s="130"/>
      <c r="H18" s="198"/>
      <c r="I18" s="198"/>
      <c r="J18" s="171"/>
      <c r="K18" s="47"/>
      <c r="L18" s="200"/>
      <c r="M18" s="171"/>
      <c r="N18" s="171"/>
      <c r="O18" s="128"/>
      <c r="P18" s="129"/>
      <c r="Q18" s="126"/>
      <c r="R18" s="127"/>
      <c r="S18" s="129"/>
      <c r="T18" s="126"/>
      <c r="U18" s="126"/>
      <c r="V18" s="126"/>
      <c r="W18" s="127"/>
      <c r="X18" s="128"/>
    </row>
    <row r="19" spans="1:24" s="50" customFormat="1" ht="18.75" customHeight="1">
      <c r="A19" s="171"/>
      <c r="B19" s="171"/>
      <c r="C19" s="49">
        <v>41040200</v>
      </c>
      <c r="D19" s="49">
        <v>41050900</v>
      </c>
      <c r="E19" s="193">
        <v>41051500</v>
      </c>
      <c r="F19" s="194"/>
      <c r="G19" s="49">
        <v>41051200</v>
      </c>
      <c r="H19" s="46">
        <v>41051400</v>
      </c>
      <c r="I19" s="49">
        <v>410550</v>
      </c>
      <c r="J19" s="175">
        <v>41053900</v>
      </c>
      <c r="K19" s="176"/>
      <c r="L19" s="176"/>
      <c r="M19" s="176"/>
      <c r="N19" s="177"/>
      <c r="O19" s="48"/>
      <c r="P19" s="175">
        <v>3719150</v>
      </c>
      <c r="Q19" s="176"/>
      <c r="R19" s="177"/>
      <c r="S19" s="175">
        <v>3719770</v>
      </c>
      <c r="T19" s="176"/>
      <c r="U19" s="176"/>
      <c r="V19" s="176"/>
      <c r="W19" s="177"/>
      <c r="X19" s="48"/>
    </row>
    <row r="20" spans="1:24" ht="44.25" customHeight="1">
      <c r="A20" s="51" t="s">
        <v>129</v>
      </c>
      <c r="B20" s="52" t="s">
        <v>130</v>
      </c>
      <c r="C20" s="53"/>
      <c r="D20" s="103">
        <v>804450</v>
      </c>
      <c r="E20" s="103"/>
      <c r="F20" s="103"/>
      <c r="G20" s="103"/>
      <c r="H20" s="103"/>
      <c r="I20" s="103"/>
      <c r="J20" s="103"/>
      <c r="K20" s="103"/>
      <c r="L20" s="103"/>
      <c r="M20" s="103">
        <v>12400</v>
      </c>
      <c r="N20" s="108"/>
      <c r="O20" s="104">
        <f>SUM(C20:M20)</f>
        <v>816850</v>
      </c>
      <c r="P20" s="105"/>
      <c r="Q20" s="105"/>
      <c r="R20" s="105"/>
      <c r="S20" s="105"/>
      <c r="T20" s="106"/>
      <c r="U20" s="106"/>
      <c r="V20" s="106"/>
      <c r="W20" s="106"/>
      <c r="X20" s="104">
        <f>SUM(P20:W20)</f>
        <v>0</v>
      </c>
    </row>
    <row r="21" spans="1:24" ht="33" customHeight="1">
      <c r="A21" s="48">
        <v>25512000000</v>
      </c>
      <c r="B21" s="54" t="s">
        <v>131</v>
      </c>
      <c r="C21" s="53"/>
      <c r="D21" s="103"/>
      <c r="E21" s="103"/>
      <c r="F21" s="103"/>
      <c r="G21" s="103"/>
      <c r="H21" s="103"/>
      <c r="I21" s="103"/>
      <c r="J21" s="103">
        <v>-35000</v>
      </c>
      <c r="K21" s="107"/>
      <c r="L21" s="107">
        <v>31400</v>
      </c>
      <c r="M21" s="103">
        <v>61900</v>
      </c>
      <c r="N21" s="108">
        <v>41300</v>
      </c>
      <c r="O21" s="104">
        <f>SUM(D21:N21)</f>
        <v>99600</v>
      </c>
      <c r="P21" s="103"/>
      <c r="Q21" s="103"/>
      <c r="R21" s="103"/>
      <c r="S21" s="103"/>
      <c r="T21" s="108"/>
      <c r="U21" s="108"/>
      <c r="V21" s="108"/>
      <c r="W21" s="108"/>
      <c r="X21" s="104">
        <f>SUM(P21:W21)</f>
        <v>0</v>
      </c>
    </row>
    <row r="22" spans="1:24" ht="15.75" customHeight="1">
      <c r="A22" s="48">
        <v>25308402000</v>
      </c>
      <c r="B22" s="54" t="s">
        <v>160</v>
      </c>
      <c r="C22" s="53"/>
      <c r="D22" s="103"/>
      <c r="E22" s="103"/>
      <c r="F22" s="103"/>
      <c r="G22" s="103"/>
      <c r="H22" s="103"/>
      <c r="I22" s="103"/>
      <c r="J22" s="103"/>
      <c r="K22" s="107"/>
      <c r="L22" s="107"/>
      <c r="M22" s="103"/>
      <c r="N22" s="108"/>
      <c r="O22" s="104"/>
      <c r="P22" s="103"/>
      <c r="Q22" s="103"/>
      <c r="R22" s="103"/>
      <c r="S22" s="103"/>
      <c r="T22" s="108"/>
      <c r="U22" s="108"/>
      <c r="V22" s="108"/>
      <c r="W22" s="108"/>
      <c r="X22" s="104">
        <f aca="true" t="shared" si="0" ref="X22:X29">SUM(P22:W22)</f>
        <v>0</v>
      </c>
    </row>
    <row r="23" spans="1:24" ht="15.75" customHeight="1">
      <c r="A23" s="48">
        <v>25308504000</v>
      </c>
      <c r="B23" s="54" t="s">
        <v>161</v>
      </c>
      <c r="C23" s="53"/>
      <c r="D23" s="103"/>
      <c r="E23" s="103"/>
      <c r="F23" s="103"/>
      <c r="G23" s="103"/>
      <c r="H23" s="103"/>
      <c r="I23" s="103"/>
      <c r="J23" s="103"/>
      <c r="K23" s="107"/>
      <c r="L23" s="107"/>
      <c r="M23" s="103"/>
      <c r="N23" s="108"/>
      <c r="O23" s="104"/>
      <c r="P23" s="103"/>
      <c r="Q23" s="103"/>
      <c r="R23" s="103"/>
      <c r="S23" s="103"/>
      <c r="T23" s="108"/>
      <c r="U23" s="108"/>
      <c r="V23" s="108"/>
      <c r="W23" s="108"/>
      <c r="X23" s="104">
        <f t="shared" si="0"/>
        <v>0</v>
      </c>
    </row>
    <row r="24" spans="1:24" ht="15.75" customHeight="1">
      <c r="A24" s="110">
        <v>25308510000</v>
      </c>
      <c r="B24" s="54" t="s">
        <v>162</v>
      </c>
      <c r="C24" s="53"/>
      <c r="D24" s="103"/>
      <c r="E24" s="103"/>
      <c r="F24" s="103"/>
      <c r="G24" s="103"/>
      <c r="H24" s="103"/>
      <c r="I24" s="103"/>
      <c r="J24" s="103"/>
      <c r="K24" s="107"/>
      <c r="L24" s="107"/>
      <c r="M24" s="103"/>
      <c r="N24" s="108"/>
      <c r="O24" s="104"/>
      <c r="P24" s="103"/>
      <c r="Q24" s="103"/>
      <c r="R24" s="103"/>
      <c r="S24" s="103"/>
      <c r="T24" s="108"/>
      <c r="U24" s="108"/>
      <c r="V24" s="108"/>
      <c r="W24" s="108"/>
      <c r="X24" s="104">
        <f t="shared" si="0"/>
        <v>0</v>
      </c>
    </row>
    <row r="25" spans="1:24" ht="15.75" customHeight="1">
      <c r="A25" s="55">
        <v>25308512000</v>
      </c>
      <c r="B25" s="56" t="s">
        <v>156</v>
      </c>
      <c r="C25" s="53"/>
      <c r="D25" s="103"/>
      <c r="E25" s="103"/>
      <c r="F25" s="103"/>
      <c r="G25" s="103"/>
      <c r="H25" s="103"/>
      <c r="I25" s="103"/>
      <c r="J25" s="103"/>
      <c r="K25" s="107"/>
      <c r="L25" s="107"/>
      <c r="M25" s="103"/>
      <c r="N25" s="108"/>
      <c r="O25" s="104"/>
      <c r="P25" s="103"/>
      <c r="Q25" s="103"/>
      <c r="R25" s="103"/>
      <c r="S25" s="103"/>
      <c r="T25" s="108"/>
      <c r="U25" s="108"/>
      <c r="V25" s="108"/>
      <c r="W25" s="108"/>
      <c r="X25" s="104">
        <f t="shared" si="0"/>
        <v>0</v>
      </c>
    </row>
    <row r="26" spans="1:24" ht="15.75" customHeight="1">
      <c r="A26" s="55">
        <v>25308519000</v>
      </c>
      <c r="B26" s="56" t="s">
        <v>157</v>
      </c>
      <c r="C26" s="53"/>
      <c r="D26" s="103"/>
      <c r="E26" s="103"/>
      <c r="F26" s="103"/>
      <c r="G26" s="103"/>
      <c r="H26" s="103"/>
      <c r="I26" s="103"/>
      <c r="J26" s="103"/>
      <c r="K26" s="107"/>
      <c r="L26" s="107"/>
      <c r="M26" s="103"/>
      <c r="N26" s="108"/>
      <c r="O26" s="104"/>
      <c r="P26" s="103"/>
      <c r="Q26" s="103"/>
      <c r="R26" s="103"/>
      <c r="S26" s="103"/>
      <c r="T26" s="108"/>
      <c r="U26" s="108"/>
      <c r="V26" s="108"/>
      <c r="W26" s="108"/>
      <c r="X26" s="104">
        <f t="shared" si="0"/>
        <v>0</v>
      </c>
    </row>
    <row r="27" spans="1:24" ht="15.75" customHeight="1">
      <c r="A27" s="55">
        <v>25308517000</v>
      </c>
      <c r="B27" s="56" t="s">
        <v>132</v>
      </c>
      <c r="C27" s="53"/>
      <c r="D27" s="103"/>
      <c r="E27" s="103"/>
      <c r="F27" s="103"/>
      <c r="G27" s="103"/>
      <c r="H27" s="103"/>
      <c r="I27" s="103"/>
      <c r="J27" s="103"/>
      <c r="K27" s="107"/>
      <c r="L27" s="107"/>
      <c r="M27" s="103"/>
      <c r="N27" s="108"/>
      <c r="O27" s="104"/>
      <c r="P27" s="103"/>
      <c r="Q27" s="103"/>
      <c r="R27" s="103"/>
      <c r="S27" s="103"/>
      <c r="T27" s="108"/>
      <c r="U27" s="108"/>
      <c r="V27" s="108"/>
      <c r="W27" s="108"/>
      <c r="X27" s="104">
        <f t="shared" si="0"/>
        <v>0</v>
      </c>
    </row>
    <row r="28" spans="1:24" ht="15.75" customHeight="1">
      <c r="A28" s="55">
        <v>25308518000</v>
      </c>
      <c r="B28" s="56" t="s">
        <v>158</v>
      </c>
      <c r="C28" s="53"/>
      <c r="D28" s="103"/>
      <c r="E28" s="103"/>
      <c r="F28" s="103"/>
      <c r="G28" s="103"/>
      <c r="H28" s="103"/>
      <c r="I28" s="103"/>
      <c r="J28" s="103"/>
      <c r="K28" s="107"/>
      <c r="L28" s="107"/>
      <c r="M28" s="103"/>
      <c r="N28" s="108"/>
      <c r="O28" s="104"/>
      <c r="P28" s="103"/>
      <c r="Q28" s="103"/>
      <c r="R28" s="103"/>
      <c r="S28" s="103"/>
      <c r="T28" s="108"/>
      <c r="U28" s="108"/>
      <c r="V28" s="108"/>
      <c r="W28" s="108"/>
      <c r="X28" s="104">
        <f t="shared" si="0"/>
        <v>0</v>
      </c>
    </row>
    <row r="29" spans="1:24" ht="15.75" customHeight="1">
      <c r="A29" s="55">
        <v>25308522000</v>
      </c>
      <c r="B29" s="56" t="s">
        <v>159</v>
      </c>
      <c r="C29" s="53"/>
      <c r="D29" s="103"/>
      <c r="E29" s="103"/>
      <c r="F29" s="103"/>
      <c r="G29" s="103"/>
      <c r="H29" s="103"/>
      <c r="I29" s="103"/>
      <c r="J29" s="103"/>
      <c r="K29" s="107"/>
      <c r="L29" s="107"/>
      <c r="M29" s="103"/>
      <c r="N29" s="108"/>
      <c r="O29" s="104"/>
      <c r="P29" s="103"/>
      <c r="Q29" s="103"/>
      <c r="R29" s="103"/>
      <c r="S29" s="103"/>
      <c r="T29" s="108"/>
      <c r="U29" s="108"/>
      <c r="V29" s="108"/>
      <c r="W29" s="108"/>
      <c r="X29" s="104">
        <f t="shared" si="0"/>
        <v>0</v>
      </c>
    </row>
    <row r="30" spans="1:24" ht="15">
      <c r="A30" s="55"/>
      <c r="B30" s="57" t="s">
        <v>3</v>
      </c>
      <c r="C30" s="58">
        <f aca="true" t="shared" si="1" ref="C30:L30">SUM(C20:C21)</f>
        <v>0</v>
      </c>
      <c r="D30" s="109">
        <f t="shared" si="1"/>
        <v>804450</v>
      </c>
      <c r="E30" s="109">
        <f t="shared" si="1"/>
        <v>0</v>
      </c>
      <c r="F30" s="109">
        <f t="shared" si="1"/>
        <v>0</v>
      </c>
      <c r="G30" s="109">
        <f t="shared" si="1"/>
        <v>0</v>
      </c>
      <c r="H30" s="109">
        <f t="shared" si="1"/>
        <v>0</v>
      </c>
      <c r="I30" s="109">
        <f t="shared" si="1"/>
        <v>0</v>
      </c>
      <c r="J30" s="109">
        <f t="shared" si="1"/>
        <v>-35000</v>
      </c>
      <c r="K30" s="109">
        <f t="shared" si="1"/>
        <v>0</v>
      </c>
      <c r="L30" s="109">
        <f t="shared" si="1"/>
        <v>31400</v>
      </c>
      <c r="M30" s="109">
        <f>SUM(M21:M21)</f>
        <v>61900</v>
      </c>
      <c r="N30" s="109"/>
      <c r="O30" s="109">
        <f>SUM(O20:O21)</f>
        <v>916450</v>
      </c>
      <c r="P30" s="109">
        <f>SUM(P21:P29)</f>
        <v>0</v>
      </c>
      <c r="Q30" s="109">
        <f aca="true" t="shared" si="2" ref="Q30:X30">SUM(Q21:Q29)</f>
        <v>0</v>
      </c>
      <c r="R30" s="109">
        <f t="shared" si="2"/>
        <v>0</v>
      </c>
      <c r="S30" s="109">
        <f t="shared" si="2"/>
        <v>0</v>
      </c>
      <c r="T30" s="109">
        <f t="shared" si="2"/>
        <v>0</v>
      </c>
      <c r="U30" s="109">
        <f t="shared" si="2"/>
        <v>0</v>
      </c>
      <c r="V30" s="109">
        <f t="shared" si="2"/>
        <v>0</v>
      </c>
      <c r="W30" s="109">
        <f t="shared" si="2"/>
        <v>0</v>
      </c>
      <c r="X30" s="109">
        <f t="shared" si="2"/>
        <v>0</v>
      </c>
    </row>
    <row r="32" spans="2:8" ht="12.75">
      <c r="B32" s="4"/>
      <c r="E32" s="4" t="s">
        <v>18</v>
      </c>
      <c r="H32" s="2"/>
    </row>
  </sheetData>
  <sheetProtection/>
  <mergeCells count="39">
    <mergeCell ref="V1:X6"/>
    <mergeCell ref="J19:N19"/>
    <mergeCell ref="J17:J18"/>
    <mergeCell ref="L17:L18"/>
    <mergeCell ref="M17:M18"/>
    <mergeCell ref="D14:N14"/>
    <mergeCell ref="D15:N15"/>
    <mergeCell ref="J16:N16"/>
    <mergeCell ref="N17:N18"/>
    <mergeCell ref="K1:M1"/>
    <mergeCell ref="A12:A19"/>
    <mergeCell ref="B12:B19"/>
    <mergeCell ref="C12:O13"/>
    <mergeCell ref="E19:F19"/>
    <mergeCell ref="C14:C15"/>
    <mergeCell ref="O14:O17"/>
    <mergeCell ref="D16:D18"/>
    <mergeCell ref="H16:H18"/>
    <mergeCell ref="I16:I18"/>
    <mergeCell ref="C16:C17"/>
    <mergeCell ref="E16:E17"/>
    <mergeCell ref="F16:F17"/>
    <mergeCell ref="G16:G17"/>
    <mergeCell ref="E8:Y8"/>
    <mergeCell ref="S16:S17"/>
    <mergeCell ref="W16:W17"/>
    <mergeCell ref="P12:X13"/>
    <mergeCell ref="X14:X17"/>
    <mergeCell ref="P16:P17"/>
    <mergeCell ref="Q16:Q17"/>
    <mergeCell ref="S14:W14"/>
    <mergeCell ref="U16:U17"/>
    <mergeCell ref="S15:W15"/>
    <mergeCell ref="P19:R19"/>
    <mergeCell ref="P14:R15"/>
    <mergeCell ref="S19:W19"/>
    <mergeCell ref="V16:V17"/>
    <mergeCell ref="R16:R17"/>
    <mergeCell ref="T16:T17"/>
  </mergeCells>
  <printOptions/>
  <pageMargins left="0.37" right="0.2" top="0.35" bottom="0.2" header="0.34" footer="0.34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5" zoomScaleNormal="75" zoomScaleSheetLayoutView="90" zoomScalePageLayoutView="0" workbookViewId="0" topLeftCell="A1">
      <selection activeCell="L6" sqref="L6"/>
    </sheetView>
  </sheetViews>
  <sheetFormatPr defaultColWidth="9.00390625" defaultRowHeight="12.75"/>
  <cols>
    <col min="1" max="1" width="13.875" style="0" customWidth="1"/>
    <col min="2" max="2" width="14.50390625" style="0" customWidth="1"/>
    <col min="3" max="3" width="17.50390625" style="0" customWidth="1"/>
    <col min="4" max="4" width="43.625" style="0" customWidth="1"/>
    <col min="5" max="5" width="25.00390625" style="0" customWidth="1"/>
    <col min="6" max="6" width="13.875" style="0" customWidth="1"/>
    <col min="7" max="7" width="12.50390625" style="0" customWidth="1"/>
    <col min="8" max="8" width="13.50390625" style="0" customWidth="1"/>
    <col min="9" max="9" width="14.625" style="0" customWidth="1"/>
    <col min="10" max="10" width="12.125" style="0" customWidth="1"/>
  </cols>
  <sheetData>
    <row r="1" spans="7:10" ht="12.75">
      <c r="G1" s="231"/>
      <c r="H1" s="231"/>
      <c r="I1" s="231"/>
      <c r="J1" s="231"/>
    </row>
    <row r="2" spans="3:10" ht="12.75">
      <c r="C2" s="1"/>
      <c r="G2" s="226" t="s">
        <v>269</v>
      </c>
      <c r="H2" s="226"/>
      <c r="I2" s="226"/>
      <c r="J2" s="228"/>
    </row>
    <row r="3" spans="7:10" ht="12.75">
      <c r="G3" s="224" t="s">
        <v>269</v>
      </c>
      <c r="H3" s="224"/>
      <c r="I3" s="224"/>
      <c r="J3" s="228"/>
    </row>
    <row r="4" spans="7:10" ht="75" customHeight="1">
      <c r="G4" s="224" t="s">
        <v>269</v>
      </c>
      <c r="H4" s="224"/>
      <c r="I4" s="224"/>
      <c r="J4" s="228"/>
    </row>
    <row r="5" ht="12.75">
      <c r="A5" s="59"/>
    </row>
    <row r="6" ht="12.75">
      <c r="A6" s="78"/>
    </row>
    <row r="7" spans="2:9" ht="15">
      <c r="B7" s="205" t="s">
        <v>133</v>
      </c>
      <c r="C7" s="205"/>
      <c r="D7" s="205"/>
      <c r="E7" s="205"/>
      <c r="F7" s="205"/>
      <c r="G7" s="205"/>
      <c r="H7" s="205"/>
      <c r="I7" s="205"/>
    </row>
    <row r="8" spans="1:8" ht="17.25" customHeight="1">
      <c r="A8" s="205"/>
      <c r="B8" s="205"/>
      <c r="C8" s="205"/>
      <c r="D8" s="205"/>
      <c r="E8" s="205"/>
      <c r="F8" s="205"/>
      <c r="G8" s="205"/>
      <c r="H8" s="205"/>
    </row>
    <row r="9" spans="1:10" ht="38.25" customHeight="1">
      <c r="A9" s="204" t="s">
        <v>134</v>
      </c>
      <c r="B9" s="204"/>
      <c r="C9" s="204"/>
      <c r="D9" s="204"/>
      <c r="E9" s="204"/>
      <c r="F9" s="204"/>
      <c r="G9" s="204"/>
      <c r="H9" s="204"/>
      <c r="I9" s="60"/>
      <c r="J9" s="60"/>
    </row>
    <row r="10" spans="1:10" ht="15">
      <c r="A10" s="116">
        <v>25308200000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">
      <c r="A11" s="25" t="s">
        <v>113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2.25" customHeight="1">
      <c r="A12" s="61"/>
      <c r="B12" s="62"/>
      <c r="C12" s="62"/>
      <c r="D12" s="62"/>
      <c r="E12" s="63"/>
      <c r="F12" s="63"/>
      <c r="G12" s="64"/>
      <c r="H12" s="64"/>
      <c r="I12" s="63"/>
      <c r="J12" s="65" t="s">
        <v>0</v>
      </c>
    </row>
    <row r="13" spans="1:10" ht="109.5" customHeight="1">
      <c r="A13" s="112" t="s">
        <v>135</v>
      </c>
      <c r="B13" s="113" t="s">
        <v>136</v>
      </c>
      <c r="C13" s="113" t="s">
        <v>39</v>
      </c>
      <c r="D13" s="112" t="s">
        <v>137</v>
      </c>
      <c r="E13" s="114" t="s">
        <v>138</v>
      </c>
      <c r="F13" s="115" t="s">
        <v>139</v>
      </c>
      <c r="G13" s="115" t="s">
        <v>140</v>
      </c>
      <c r="H13" s="115" t="s">
        <v>141</v>
      </c>
      <c r="I13" s="115" t="s">
        <v>142</v>
      </c>
      <c r="J13" s="115" t="s">
        <v>143</v>
      </c>
    </row>
    <row r="14" spans="1:10" ht="54" customHeight="1">
      <c r="A14" s="86" t="s">
        <v>87</v>
      </c>
      <c r="B14" s="87"/>
      <c r="C14" s="86"/>
      <c r="D14" s="124" t="s">
        <v>231</v>
      </c>
      <c r="E14" s="150"/>
      <c r="F14" s="68"/>
      <c r="G14" s="66">
        <v>804450</v>
      </c>
      <c r="H14" s="66"/>
      <c r="I14" s="66">
        <v>804450</v>
      </c>
      <c r="J14" s="66"/>
    </row>
    <row r="15" spans="1:10" ht="52.5" customHeight="1">
      <c r="A15" s="86" t="s">
        <v>88</v>
      </c>
      <c r="B15" s="87"/>
      <c r="C15" s="86"/>
      <c r="D15" s="124" t="s">
        <v>232</v>
      </c>
      <c r="E15" s="150"/>
      <c r="F15" s="68"/>
      <c r="G15" s="66">
        <v>804450</v>
      </c>
      <c r="H15" s="66"/>
      <c r="I15" s="66">
        <v>804450</v>
      </c>
      <c r="J15" s="66"/>
    </row>
    <row r="16" spans="1:10" ht="112.5" customHeight="1">
      <c r="A16" s="151" t="s">
        <v>225</v>
      </c>
      <c r="B16" s="151">
        <v>6083</v>
      </c>
      <c r="C16" s="152" t="s">
        <v>227</v>
      </c>
      <c r="D16" s="153" t="s">
        <v>228</v>
      </c>
      <c r="E16" s="150" t="s">
        <v>264</v>
      </c>
      <c r="F16" s="68">
        <v>2020</v>
      </c>
      <c r="G16" s="117">
        <v>804450</v>
      </c>
      <c r="H16" s="68"/>
      <c r="I16" s="117">
        <v>804450</v>
      </c>
      <c r="J16" s="66">
        <v>100</v>
      </c>
    </row>
    <row r="17" spans="1:10" ht="15">
      <c r="A17" s="69"/>
      <c r="B17" s="69"/>
      <c r="C17" s="70"/>
      <c r="D17" s="71" t="s">
        <v>144</v>
      </c>
      <c r="E17" s="72"/>
      <c r="F17" s="73"/>
      <c r="G17" s="118">
        <f>SUM(G14)</f>
        <v>804450</v>
      </c>
      <c r="H17" s="73"/>
      <c r="I17" s="118">
        <f>SUM(I14)</f>
        <v>804450</v>
      </c>
      <c r="J17" s="73"/>
    </row>
    <row r="19" spans="1:4" ht="13.5">
      <c r="A19" s="74"/>
      <c r="D19" s="74"/>
    </row>
  </sheetData>
  <sheetProtection/>
  <mergeCells count="4">
    <mergeCell ref="A9:H9"/>
    <mergeCell ref="A8:H8"/>
    <mergeCell ref="B7:I7"/>
    <mergeCell ref="G2:I4"/>
  </mergeCells>
  <printOptions/>
  <pageMargins left="0.22" right="0.21" top="0.34" bottom="0.56" header="0.5" footer="0.5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75" zoomScaleNormal="75" zoomScaleSheetLayoutView="75" zoomScalePageLayoutView="0" workbookViewId="0" topLeftCell="B1">
      <selection activeCell="B4" sqref="B4:L4"/>
    </sheetView>
  </sheetViews>
  <sheetFormatPr defaultColWidth="7.875" defaultRowHeight="12.75"/>
  <cols>
    <col min="1" max="1" width="3.375" style="75" hidden="1" customWidth="1"/>
    <col min="2" max="2" width="13.50390625" style="76" customWidth="1"/>
    <col min="3" max="3" width="11.875" style="76" customWidth="1"/>
    <col min="4" max="4" width="13.625" style="76" customWidth="1"/>
    <col min="5" max="5" width="37.125" style="75" customWidth="1"/>
    <col min="6" max="6" width="41.50390625" style="75" customWidth="1"/>
    <col min="7" max="7" width="13.375" style="75" customWidth="1"/>
    <col min="8" max="8" width="12.125" style="75" customWidth="1"/>
    <col min="9" max="9" width="12.00390625" style="75" customWidth="1"/>
    <col min="10" max="10" width="13.50390625" style="75" customWidth="1"/>
    <col min="11" max="11" width="12.50390625" style="75" customWidth="1"/>
    <col min="12" max="12" width="3.625" style="77" customWidth="1"/>
    <col min="13" max="13" width="8.00390625" style="77" bestFit="1" customWidth="1"/>
    <col min="14" max="16384" width="7.875" style="77" customWidth="1"/>
  </cols>
  <sheetData>
    <row r="1" spans="8:11" ht="63" customHeight="1">
      <c r="H1" s="226" t="s">
        <v>271</v>
      </c>
      <c r="I1" s="226"/>
      <c r="J1" s="226"/>
      <c r="K1" s="228"/>
    </row>
    <row r="2" spans="2:11" ht="35.25" customHeight="1">
      <c r="B2" s="59"/>
      <c r="H2" s="224" t="s">
        <v>270</v>
      </c>
      <c r="I2" s="224"/>
      <c r="J2" s="224"/>
      <c r="K2" s="228"/>
    </row>
    <row r="3" spans="2:14" ht="21" customHeight="1">
      <c r="B3" s="78"/>
      <c r="C3" s="39" t="s">
        <v>145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2" ht="28.5" customHeight="1">
      <c r="B4" s="219" t="s">
        <v>260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 ht="17.25" customHeight="1">
      <c r="B5" s="41">
        <v>25308200000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7.25" customHeight="1">
      <c r="B6" s="25" t="s">
        <v>113</v>
      </c>
      <c r="C6" s="79"/>
      <c r="D6" s="79"/>
      <c r="E6" s="79"/>
      <c r="F6" s="79"/>
      <c r="G6" s="79"/>
      <c r="H6" s="79"/>
      <c r="I6" s="79"/>
      <c r="J6" s="79"/>
      <c r="K6" s="80" t="s">
        <v>36</v>
      </c>
      <c r="L6" s="79"/>
    </row>
    <row r="7" spans="1:11" s="82" customFormat="1" ht="30.75" customHeight="1">
      <c r="A7" s="81"/>
      <c r="B7" s="206" t="s">
        <v>146</v>
      </c>
      <c r="C7" s="206" t="s">
        <v>136</v>
      </c>
      <c r="D7" s="206" t="s">
        <v>39</v>
      </c>
      <c r="E7" s="206" t="s">
        <v>147</v>
      </c>
      <c r="F7" s="208" t="s">
        <v>148</v>
      </c>
      <c r="G7" s="210" t="s">
        <v>149</v>
      </c>
      <c r="H7" s="210" t="s">
        <v>3</v>
      </c>
      <c r="I7" s="206" t="s">
        <v>4</v>
      </c>
      <c r="J7" s="217" t="s">
        <v>5</v>
      </c>
      <c r="K7" s="218"/>
    </row>
    <row r="8" spans="1:11" s="82" customFormat="1" ht="60.75" customHeight="1">
      <c r="A8" s="81"/>
      <c r="B8" s="216"/>
      <c r="C8" s="216"/>
      <c r="D8" s="216"/>
      <c r="E8" s="207"/>
      <c r="F8" s="209"/>
      <c r="G8" s="211"/>
      <c r="H8" s="211"/>
      <c r="I8" s="216"/>
      <c r="J8" s="84" t="s">
        <v>6</v>
      </c>
      <c r="K8" s="85" t="s">
        <v>7</v>
      </c>
    </row>
    <row r="9" spans="1:11" s="82" customFormat="1" ht="22.5" customHeight="1">
      <c r="A9" s="81"/>
      <c r="B9" s="86" t="s">
        <v>47</v>
      </c>
      <c r="C9" s="86"/>
      <c r="D9" s="86"/>
      <c r="E9" s="146" t="s">
        <v>48</v>
      </c>
      <c r="F9" s="83"/>
      <c r="G9" s="140"/>
      <c r="H9" s="142">
        <f>SUM(H10)</f>
        <v>-7768.92</v>
      </c>
      <c r="I9" s="142">
        <f>SUM(I10)</f>
        <v>-7768.92</v>
      </c>
      <c r="J9" s="84"/>
      <c r="K9" s="85"/>
    </row>
    <row r="10" spans="1:11" s="82" customFormat="1" ht="16.5" customHeight="1">
      <c r="A10" s="81"/>
      <c r="B10" s="86" t="s">
        <v>49</v>
      </c>
      <c r="C10" s="86"/>
      <c r="D10" s="86"/>
      <c r="E10" s="146" t="s">
        <v>48</v>
      </c>
      <c r="F10" s="83"/>
      <c r="G10" s="140"/>
      <c r="H10" s="142">
        <f>SUM(H11:H12)</f>
        <v>-7768.92</v>
      </c>
      <c r="I10" s="142">
        <f>SUM(I11:I12)</f>
        <v>-7768.92</v>
      </c>
      <c r="J10" s="84"/>
      <c r="K10" s="85"/>
    </row>
    <row r="11" spans="1:11" s="82" customFormat="1" ht="86.25" customHeight="1">
      <c r="A11" s="81"/>
      <c r="B11" s="89" t="s">
        <v>199</v>
      </c>
      <c r="C11" s="83">
        <v>180</v>
      </c>
      <c r="D11" s="89" t="s">
        <v>55</v>
      </c>
      <c r="E11" s="106" t="s">
        <v>56</v>
      </c>
      <c r="F11" s="141" t="s">
        <v>234</v>
      </c>
      <c r="G11" s="140" t="s">
        <v>235</v>
      </c>
      <c r="H11" s="83">
        <v>-1768.92</v>
      </c>
      <c r="I11" s="143">
        <v>-1768.92</v>
      </c>
      <c r="J11" s="84"/>
      <c r="K11" s="85"/>
    </row>
    <row r="12" spans="1:11" s="82" customFormat="1" ht="45.75" customHeight="1">
      <c r="A12" s="81"/>
      <c r="B12" s="67" t="s">
        <v>200</v>
      </c>
      <c r="C12" s="95" t="s">
        <v>187</v>
      </c>
      <c r="D12" s="95" t="s">
        <v>57</v>
      </c>
      <c r="E12" s="135" t="s">
        <v>192</v>
      </c>
      <c r="F12" s="91" t="s">
        <v>193</v>
      </c>
      <c r="G12" s="91" t="s">
        <v>236</v>
      </c>
      <c r="H12" s="83">
        <v>-6000</v>
      </c>
      <c r="I12" s="143">
        <v>-6000</v>
      </c>
      <c r="J12" s="84"/>
      <c r="K12" s="85"/>
    </row>
    <row r="13" spans="2:11" ht="30.75" customHeight="1">
      <c r="B13" s="86" t="s">
        <v>58</v>
      </c>
      <c r="C13" s="87"/>
      <c r="D13" s="86"/>
      <c r="E13" s="147" t="s">
        <v>229</v>
      </c>
      <c r="F13" s="91"/>
      <c r="G13" s="91"/>
      <c r="H13" s="145">
        <f>H14</f>
        <v>-333412.61</v>
      </c>
      <c r="I13" s="145">
        <f>I14</f>
        <v>-333412.61</v>
      </c>
      <c r="J13" s="121">
        <f>SUM(J17)</f>
        <v>0</v>
      </c>
      <c r="K13" s="121">
        <f>SUM(K17)</f>
        <v>0</v>
      </c>
    </row>
    <row r="14" spans="2:11" ht="32.25" customHeight="1">
      <c r="B14" s="86" t="s">
        <v>59</v>
      </c>
      <c r="C14" s="87"/>
      <c r="D14" s="86"/>
      <c r="E14" s="147" t="s">
        <v>229</v>
      </c>
      <c r="F14" s="88"/>
      <c r="G14" s="88"/>
      <c r="H14" s="145">
        <f>SUM(H15:H21)</f>
        <v>-333412.61</v>
      </c>
      <c r="I14" s="145">
        <f>SUM(I15:I21)</f>
        <v>-333412.61</v>
      </c>
      <c r="J14" s="121">
        <f>SUM(J17:J32)</f>
        <v>0</v>
      </c>
      <c r="K14" s="119">
        <f>SUM(K17:K32)</f>
        <v>0</v>
      </c>
    </row>
    <row r="15" spans="1:11" s="82" customFormat="1" ht="40.5" customHeight="1">
      <c r="A15" s="76"/>
      <c r="B15" s="89" t="s">
        <v>60</v>
      </c>
      <c r="C15" s="83">
        <v>180</v>
      </c>
      <c r="D15" s="89" t="s">
        <v>55</v>
      </c>
      <c r="E15" s="94" t="s">
        <v>56</v>
      </c>
      <c r="F15" s="91" t="s">
        <v>165</v>
      </c>
      <c r="G15" s="91" t="s">
        <v>237</v>
      </c>
      <c r="H15" s="144">
        <v>-267.16</v>
      </c>
      <c r="I15" s="144">
        <v>-267.16</v>
      </c>
      <c r="J15" s="119"/>
      <c r="K15" s="119"/>
    </row>
    <row r="16" spans="1:11" s="82" customFormat="1" ht="40.5" customHeight="1">
      <c r="A16" s="76"/>
      <c r="B16" s="89" t="s">
        <v>201</v>
      </c>
      <c r="C16" s="83">
        <v>2111</v>
      </c>
      <c r="D16" s="89" t="s">
        <v>203</v>
      </c>
      <c r="E16" s="90" t="s">
        <v>238</v>
      </c>
      <c r="F16" s="91" t="s">
        <v>239</v>
      </c>
      <c r="G16" s="91" t="s">
        <v>240</v>
      </c>
      <c r="H16" s="144">
        <v>-291000</v>
      </c>
      <c r="I16" s="144">
        <v>-291000</v>
      </c>
      <c r="J16" s="119"/>
      <c r="K16" s="119"/>
    </row>
    <row r="17" spans="2:11" ht="55.5" customHeight="1">
      <c r="B17" s="89" t="s">
        <v>205</v>
      </c>
      <c r="C17" s="83">
        <v>2142</v>
      </c>
      <c r="D17" s="89" t="s">
        <v>63</v>
      </c>
      <c r="E17" s="90" t="s">
        <v>207</v>
      </c>
      <c r="F17" s="91" t="s">
        <v>241</v>
      </c>
      <c r="G17" s="91" t="s">
        <v>242</v>
      </c>
      <c r="H17" s="144">
        <v>-29710.88</v>
      </c>
      <c r="I17" s="144">
        <v>-29710.88</v>
      </c>
      <c r="J17" s="133"/>
      <c r="K17" s="133"/>
    </row>
    <row r="18" spans="2:11" ht="55.5" customHeight="1">
      <c r="B18" s="89" t="s">
        <v>61</v>
      </c>
      <c r="C18" s="83">
        <v>2144</v>
      </c>
      <c r="D18" s="89" t="s">
        <v>63</v>
      </c>
      <c r="E18" s="90" t="s">
        <v>64</v>
      </c>
      <c r="F18" s="91" t="s">
        <v>166</v>
      </c>
      <c r="G18" s="91" t="s">
        <v>235</v>
      </c>
      <c r="H18" s="144">
        <v>-341.27</v>
      </c>
      <c r="I18" s="144">
        <v>-341.27</v>
      </c>
      <c r="J18" s="92"/>
      <c r="K18" s="93"/>
    </row>
    <row r="19" spans="2:11" ht="55.5" customHeight="1">
      <c r="B19" s="89" t="s">
        <v>208</v>
      </c>
      <c r="C19" s="83">
        <v>2146</v>
      </c>
      <c r="D19" s="89" t="s">
        <v>63</v>
      </c>
      <c r="E19" s="90" t="s">
        <v>243</v>
      </c>
      <c r="F19" s="91" t="s">
        <v>244</v>
      </c>
      <c r="G19" s="91" t="s">
        <v>245</v>
      </c>
      <c r="H19" s="144">
        <v>-6691.8</v>
      </c>
      <c r="I19" s="144">
        <v>-6691.8</v>
      </c>
      <c r="J19" s="92"/>
      <c r="K19" s="93"/>
    </row>
    <row r="20" spans="2:11" ht="55.5" customHeight="1">
      <c r="B20" s="95" t="s">
        <v>186</v>
      </c>
      <c r="C20" s="94">
        <v>3242</v>
      </c>
      <c r="D20" s="95" t="s">
        <v>57</v>
      </c>
      <c r="E20" s="135" t="s">
        <v>192</v>
      </c>
      <c r="F20" s="91" t="s">
        <v>193</v>
      </c>
      <c r="G20" s="91" t="s">
        <v>246</v>
      </c>
      <c r="H20" s="134">
        <v>-5000</v>
      </c>
      <c r="I20" s="134">
        <v>-5000</v>
      </c>
      <c r="J20" s="92"/>
      <c r="K20" s="93"/>
    </row>
    <row r="21" spans="2:11" ht="39.75" customHeight="1">
      <c r="B21" s="95" t="s">
        <v>189</v>
      </c>
      <c r="C21" s="83">
        <v>8420</v>
      </c>
      <c r="D21" s="89" t="s">
        <v>69</v>
      </c>
      <c r="E21" s="123" t="s">
        <v>194</v>
      </c>
      <c r="F21" s="136" t="s">
        <v>195</v>
      </c>
      <c r="G21" s="91" t="s">
        <v>246</v>
      </c>
      <c r="H21" s="134">
        <v>-401.5</v>
      </c>
      <c r="I21" s="134">
        <v>-401.5</v>
      </c>
      <c r="J21" s="92"/>
      <c r="K21" s="93"/>
    </row>
    <row r="22" spans="2:11" ht="30" customHeight="1">
      <c r="B22" s="86" t="s">
        <v>70</v>
      </c>
      <c r="C22" s="87"/>
      <c r="D22" s="86"/>
      <c r="E22" s="146" t="s">
        <v>71</v>
      </c>
      <c r="F22" s="91"/>
      <c r="G22" s="91"/>
      <c r="H22" s="148">
        <f>SUM(H23)</f>
        <v>-210307.71</v>
      </c>
      <c r="I22" s="148">
        <f>SUM(I23)</f>
        <v>-210307.71</v>
      </c>
      <c r="J22" s="92"/>
      <c r="K22" s="93"/>
    </row>
    <row r="23" spans="2:11" ht="32.25" customHeight="1">
      <c r="B23" s="86" t="s">
        <v>72</v>
      </c>
      <c r="C23" s="87"/>
      <c r="D23" s="86"/>
      <c r="E23" s="146" t="s">
        <v>71</v>
      </c>
      <c r="F23" s="91"/>
      <c r="G23" s="91"/>
      <c r="H23" s="148">
        <f>SUM(H25+H24)</f>
        <v>-210307.71</v>
      </c>
      <c r="I23" s="148">
        <f>SUM(I25+I24)</f>
        <v>-210307.71</v>
      </c>
      <c r="J23" s="92"/>
      <c r="K23" s="93"/>
    </row>
    <row r="24" spans="2:11" ht="50.25" customHeight="1">
      <c r="B24" s="212" t="s">
        <v>73</v>
      </c>
      <c r="C24" s="208">
        <v>1020</v>
      </c>
      <c r="D24" s="212" t="s">
        <v>75</v>
      </c>
      <c r="E24" s="214" t="s">
        <v>181</v>
      </c>
      <c r="F24" s="91" t="s">
        <v>247</v>
      </c>
      <c r="G24" s="91" t="s">
        <v>248</v>
      </c>
      <c r="H24" s="144">
        <v>-201367.71</v>
      </c>
      <c r="I24" s="144">
        <v>-201367.71</v>
      </c>
      <c r="J24" s="92"/>
      <c r="K24" s="93"/>
    </row>
    <row r="25" spans="2:11" ht="159" customHeight="1">
      <c r="B25" s="213"/>
      <c r="C25" s="209"/>
      <c r="D25" s="213"/>
      <c r="E25" s="215"/>
      <c r="F25" s="91" t="s">
        <v>182</v>
      </c>
      <c r="G25" s="91" t="s">
        <v>249</v>
      </c>
      <c r="H25" s="120">
        <v>-8940</v>
      </c>
      <c r="I25" s="120">
        <v>-8940</v>
      </c>
      <c r="J25" s="92"/>
      <c r="K25" s="93"/>
    </row>
    <row r="26" spans="2:11" ht="45.75" customHeight="1">
      <c r="B26" s="86" t="s">
        <v>87</v>
      </c>
      <c r="C26" s="87"/>
      <c r="D26" s="86"/>
      <c r="E26" s="124" t="s">
        <v>231</v>
      </c>
      <c r="F26" s="91"/>
      <c r="G26" s="91"/>
      <c r="H26" s="148">
        <f>H27</f>
        <v>40828.55</v>
      </c>
      <c r="I26" s="148">
        <f>I27</f>
        <v>40828.55</v>
      </c>
      <c r="J26" s="92"/>
      <c r="K26" s="93"/>
    </row>
    <row r="27" spans="2:11" ht="55.5" customHeight="1">
      <c r="B27" s="86" t="s">
        <v>88</v>
      </c>
      <c r="C27" s="87"/>
      <c r="D27" s="86"/>
      <c r="E27" s="124" t="s">
        <v>232</v>
      </c>
      <c r="F27" s="91"/>
      <c r="G27" s="91"/>
      <c r="H27" s="148">
        <f>SUM(H28:H35)</f>
        <v>40828.55</v>
      </c>
      <c r="I27" s="148">
        <f>SUM(I28:I35)</f>
        <v>40828.55</v>
      </c>
      <c r="J27" s="92"/>
      <c r="K27" s="93"/>
    </row>
    <row r="28" spans="2:11" ht="55.5" customHeight="1">
      <c r="B28" s="154" t="s">
        <v>214</v>
      </c>
      <c r="C28" s="155">
        <v>3032</v>
      </c>
      <c r="D28" s="154" t="s">
        <v>216</v>
      </c>
      <c r="E28" s="123" t="s">
        <v>251</v>
      </c>
      <c r="F28" s="156" t="s">
        <v>252</v>
      </c>
      <c r="G28" s="91" t="s">
        <v>253</v>
      </c>
      <c r="H28" s="144">
        <v>44966.54</v>
      </c>
      <c r="I28" s="144">
        <v>44966.54</v>
      </c>
      <c r="J28" s="92"/>
      <c r="K28" s="93"/>
    </row>
    <row r="29" spans="2:11" ht="55.5" customHeight="1">
      <c r="B29" s="95" t="s">
        <v>218</v>
      </c>
      <c r="C29" s="94">
        <v>3050</v>
      </c>
      <c r="D29" s="95" t="s">
        <v>216</v>
      </c>
      <c r="E29" s="125" t="s">
        <v>220</v>
      </c>
      <c r="F29" s="91" t="s">
        <v>254</v>
      </c>
      <c r="G29" s="91" t="s">
        <v>246</v>
      </c>
      <c r="H29" s="144">
        <v>-2000</v>
      </c>
      <c r="I29" s="144">
        <v>-2000</v>
      </c>
      <c r="J29" s="92"/>
      <c r="K29" s="93"/>
    </row>
    <row r="30" spans="2:11" ht="73.5" customHeight="1">
      <c r="B30" s="212" t="s">
        <v>177</v>
      </c>
      <c r="C30" s="208">
        <v>3180</v>
      </c>
      <c r="D30" s="212" t="s">
        <v>179</v>
      </c>
      <c r="E30" s="214" t="s">
        <v>183</v>
      </c>
      <c r="F30" s="91" t="s">
        <v>184</v>
      </c>
      <c r="G30" s="91" t="s">
        <v>246</v>
      </c>
      <c r="H30" s="144">
        <v>2930.57</v>
      </c>
      <c r="I30" s="144">
        <v>2930.57</v>
      </c>
      <c r="J30" s="92"/>
      <c r="K30" s="93"/>
    </row>
    <row r="31" spans="2:11" ht="67.5" customHeight="1">
      <c r="B31" s="213"/>
      <c r="C31" s="209"/>
      <c r="D31" s="213"/>
      <c r="E31" s="215"/>
      <c r="F31" s="91" t="s">
        <v>185</v>
      </c>
      <c r="G31" s="91" t="s">
        <v>246</v>
      </c>
      <c r="H31" s="144">
        <v>1534.14</v>
      </c>
      <c r="I31" s="144">
        <v>1534.14</v>
      </c>
      <c r="J31" s="92"/>
      <c r="K31" s="93"/>
    </row>
    <row r="32" spans="2:11" ht="68.25" customHeight="1">
      <c r="B32" s="95" t="s">
        <v>96</v>
      </c>
      <c r="C32" s="94">
        <v>3192</v>
      </c>
      <c r="D32" s="95" t="s">
        <v>98</v>
      </c>
      <c r="E32" s="125" t="s">
        <v>167</v>
      </c>
      <c r="F32" s="91" t="s">
        <v>168</v>
      </c>
      <c r="G32" s="91" t="s">
        <v>259</v>
      </c>
      <c r="H32" s="144">
        <v>-2.7</v>
      </c>
      <c r="I32" s="144">
        <v>-2.7</v>
      </c>
      <c r="J32" s="92"/>
      <c r="K32" s="93"/>
    </row>
    <row r="33" spans="2:11" ht="68.25" customHeight="1">
      <c r="B33" s="212" t="s">
        <v>224</v>
      </c>
      <c r="C33" s="208">
        <v>3242</v>
      </c>
      <c r="D33" s="212" t="s">
        <v>57</v>
      </c>
      <c r="E33" s="220" t="s">
        <v>192</v>
      </c>
      <c r="F33" s="91" t="s">
        <v>255</v>
      </c>
      <c r="G33" s="91" t="s">
        <v>248</v>
      </c>
      <c r="H33" s="144">
        <v>-1000</v>
      </c>
      <c r="I33" s="144">
        <v>-1000</v>
      </c>
      <c r="J33" s="92"/>
      <c r="K33" s="93"/>
    </row>
    <row r="34" spans="2:11" ht="92.25" customHeight="1">
      <c r="B34" s="222"/>
      <c r="C34" s="223"/>
      <c r="D34" s="222"/>
      <c r="E34" s="221"/>
      <c r="F34" s="91" t="s">
        <v>256</v>
      </c>
      <c r="G34" s="91" t="s">
        <v>246</v>
      </c>
      <c r="H34" s="144">
        <v>-3600</v>
      </c>
      <c r="I34" s="144">
        <v>-3600</v>
      </c>
      <c r="J34" s="92"/>
      <c r="K34" s="93"/>
    </row>
    <row r="35" spans="2:11" ht="68.25" customHeight="1">
      <c r="B35" s="213"/>
      <c r="C35" s="209"/>
      <c r="D35" s="213"/>
      <c r="E35" s="215"/>
      <c r="F35" s="91" t="s">
        <v>257</v>
      </c>
      <c r="G35" s="91" t="s">
        <v>258</v>
      </c>
      <c r="H35" s="144">
        <v>-2000</v>
      </c>
      <c r="I35" s="144">
        <v>-2000</v>
      </c>
      <c r="J35" s="92"/>
      <c r="K35" s="93"/>
    </row>
    <row r="36" spans="2:13" ht="14.25" customHeight="1">
      <c r="B36" s="94"/>
      <c r="C36" s="94"/>
      <c r="D36" s="95"/>
      <c r="E36" s="96" t="s">
        <v>150</v>
      </c>
      <c r="F36" s="97"/>
      <c r="G36" s="97"/>
      <c r="H36" s="157">
        <f>SUM(H13+H22+H26+H9)</f>
        <v>-510660.68999999994</v>
      </c>
      <c r="I36" s="157">
        <f>SUM(I13+I22+I26+I9)</f>
        <v>-510660.68999999994</v>
      </c>
      <c r="J36" s="122">
        <f>SUM(J13+J22+J26)</f>
        <v>0</v>
      </c>
      <c r="K36" s="122">
        <f>SUM(K13+K22+K26)</f>
        <v>0</v>
      </c>
      <c r="M36" s="98"/>
    </row>
    <row r="37" spans="2:11" ht="12.75">
      <c r="B37" s="99"/>
      <c r="C37" s="99"/>
      <c r="D37" s="99"/>
      <c r="E37" s="158"/>
      <c r="F37" s="99"/>
      <c r="G37" s="99"/>
      <c r="H37" s="99"/>
      <c r="I37" s="99"/>
      <c r="J37" s="99"/>
      <c r="K37" s="99"/>
    </row>
    <row r="38" spans="2:11" ht="23.25" customHeight="1">
      <c r="B38" s="74"/>
      <c r="C38"/>
      <c r="D38"/>
      <c r="E38" s="159"/>
      <c r="F38"/>
      <c r="G38"/>
      <c r="H38"/>
      <c r="I38" s="76"/>
      <c r="J38" s="76"/>
      <c r="K38" s="76"/>
    </row>
    <row r="39" spans="5:19" ht="20.25" customHeight="1">
      <c r="E39" s="76"/>
      <c r="F39" s="76"/>
      <c r="G39" s="76"/>
      <c r="H39" s="76"/>
      <c r="I39" s="100"/>
      <c r="J39" s="76"/>
      <c r="K39" s="76"/>
      <c r="L39" s="101"/>
      <c r="M39" s="101"/>
      <c r="N39" s="101"/>
      <c r="O39" s="101"/>
      <c r="P39" s="101"/>
      <c r="Q39" s="101"/>
      <c r="R39" s="101"/>
      <c r="S39" s="101"/>
    </row>
    <row r="40" spans="5:19" ht="20.25" customHeight="1">
      <c r="E40" s="76"/>
      <c r="F40" s="76"/>
      <c r="G40" s="76"/>
      <c r="H40" s="76"/>
      <c r="I40" s="76"/>
      <c r="J40" s="76"/>
      <c r="K40" s="76"/>
      <c r="L40" s="102"/>
      <c r="M40" s="102"/>
      <c r="N40" s="102"/>
      <c r="O40" s="102"/>
      <c r="P40" s="102"/>
      <c r="Q40" s="102"/>
      <c r="R40" s="102"/>
      <c r="S40" s="102"/>
    </row>
    <row r="41" spans="5:19" ht="30.75" customHeight="1">
      <c r="E41" s="76"/>
      <c r="F41" s="76"/>
      <c r="G41" s="76"/>
      <c r="H41" s="76"/>
      <c r="I41" s="76"/>
      <c r="J41" s="76"/>
      <c r="K41" s="76"/>
      <c r="L41" s="101"/>
      <c r="M41" s="101"/>
      <c r="N41" s="101"/>
      <c r="O41" s="101"/>
      <c r="P41" s="101"/>
      <c r="Q41" s="101"/>
      <c r="R41" s="101"/>
      <c r="S41" s="101"/>
    </row>
    <row r="42" spans="5:19" ht="21" customHeight="1">
      <c r="E42" s="76"/>
      <c r="F42" s="76"/>
      <c r="G42" s="76"/>
      <c r="H42" s="76"/>
      <c r="I42" s="76"/>
      <c r="J42" s="76"/>
      <c r="K42" s="76"/>
      <c r="L42" s="102"/>
      <c r="M42" s="102"/>
      <c r="N42" s="102"/>
      <c r="O42" s="102"/>
      <c r="P42" s="102"/>
      <c r="Q42" s="102"/>
      <c r="R42" s="102"/>
      <c r="S42" s="102"/>
    </row>
  </sheetData>
  <sheetProtection/>
  <mergeCells count="23">
    <mergeCell ref="E33:E35"/>
    <mergeCell ref="D33:D35"/>
    <mergeCell ref="C33:C35"/>
    <mergeCell ref="B33:B35"/>
    <mergeCell ref="H7:H8"/>
    <mergeCell ref="B30:B31"/>
    <mergeCell ref="C30:C31"/>
    <mergeCell ref="D30:D31"/>
    <mergeCell ref="E30:E31"/>
    <mergeCell ref="B24:B25"/>
    <mergeCell ref="I7:I8"/>
    <mergeCell ref="J7:K7"/>
    <mergeCell ref="B4:L4"/>
    <mergeCell ref="B7:B8"/>
    <mergeCell ref="C7:C8"/>
    <mergeCell ref="D7:D8"/>
    <mergeCell ref="H1:J2"/>
    <mergeCell ref="E7:E8"/>
    <mergeCell ref="F7:F8"/>
    <mergeCell ref="G7:G8"/>
    <mergeCell ref="C24:C25"/>
    <mergeCell ref="D24:D25"/>
    <mergeCell ref="E24:E25"/>
  </mergeCells>
  <printOptions/>
  <pageMargins left="0.2" right="0.2" top="0.22" bottom="0.2" header="0.24" footer="0.2"/>
  <pageSetup fitToHeight="32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2021-02-08T10:52:53Z</cp:lastPrinted>
  <dcterms:created xsi:type="dcterms:W3CDTF">2020-10-12T09:11:03Z</dcterms:created>
  <dcterms:modified xsi:type="dcterms:W3CDTF">2021-02-08T10:54:32Z</dcterms:modified>
  <cp:category/>
  <cp:version/>
  <cp:contentType/>
  <cp:contentStatus/>
</cp:coreProperties>
</file>